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firstSheet="12" activeTab="16"/>
  </bookViews>
  <sheets>
    <sheet name="Hoja1" sheetId="1" r:id="rId1"/>
    <sheet name="Hoja2" sheetId="2" r:id="rId2"/>
    <sheet name="carlos beltran" sheetId="3" r:id="rId3"/>
    <sheet name="luis oracio restrepo" sheetId="4" r:id="rId4"/>
    <sheet name="Hoja4" sheetId="5" r:id="rId5"/>
    <sheet name="Hoja3" sheetId="6" r:id="rId6"/>
    <sheet name="BRENDO RAUL" sheetId="7" r:id="rId7"/>
    <sheet name="Hoja5" sheetId="8" r:id="rId8"/>
    <sheet name="13220" sheetId="9" r:id="rId9"/>
    <sheet name="17779" sheetId="10" r:id="rId10"/>
    <sheet name="14894" sheetId="11" r:id="rId11"/>
    <sheet name="Hoja7" sheetId="12" r:id="rId12"/>
    <sheet name="Hoja6" sheetId="13" r:id="rId13"/>
    <sheet name="16655" sheetId="14" r:id="rId14"/>
    <sheet name="17332" sheetId="15" r:id="rId15"/>
    <sheet name="Hoja8" sheetId="16" r:id="rId16"/>
    <sheet name="Hoja9" sheetId="17" r:id="rId17"/>
    <sheet name="Hoja10" sheetId="18" r:id="rId18"/>
  </sheets>
  <definedNames/>
  <calcPr fullCalcOnLoad="1"/>
</workbook>
</file>

<file path=xl/sharedStrings.xml><?xml version="1.0" encoding="utf-8"?>
<sst xmlns="http://schemas.openxmlformats.org/spreadsheetml/2006/main" count="962" uniqueCount="80">
  <si>
    <t>I</t>
  </si>
  <si>
    <t>V</t>
  </si>
  <si>
    <t>RAIZ 3</t>
  </si>
  <si>
    <t>DIF/COS</t>
  </si>
  <si>
    <t xml:space="preserve">HORAS </t>
  </si>
  <si>
    <t>A1</t>
  </si>
  <si>
    <t>A2</t>
  </si>
  <si>
    <t>A3</t>
  </si>
  <si>
    <t>A4</t>
  </si>
  <si>
    <t>A5</t>
  </si>
  <si>
    <t>A P</t>
  </si>
  <si>
    <t>DIA</t>
  </si>
  <si>
    <t>F.U.</t>
  </si>
  <si>
    <t>APARATO</t>
  </si>
  <si>
    <t>HORAS</t>
  </si>
  <si>
    <t>CONSUMO MES</t>
  </si>
  <si>
    <t>No. APARATO</t>
  </si>
  <si>
    <t>FOCO de 60 watts</t>
  </si>
  <si>
    <t>PLANCHA</t>
  </si>
  <si>
    <t>TELEVISIÓN</t>
  </si>
  <si>
    <t>UNIDAD DE AUDIO</t>
  </si>
  <si>
    <t>LAVADORA</t>
  </si>
  <si>
    <t>HORNO MICROONDAS</t>
  </si>
  <si>
    <t>CAFETERA</t>
  </si>
  <si>
    <t>TOSTADOR</t>
  </si>
  <si>
    <t>COMPUTADORA</t>
  </si>
  <si>
    <t>TOTAL</t>
  </si>
  <si>
    <t>FOCO de 100 watts</t>
  </si>
  <si>
    <t>REFRIGERADOR 1</t>
  </si>
  <si>
    <t>REFRIGERADOR 2</t>
  </si>
  <si>
    <t>LICUADORA 2</t>
  </si>
  <si>
    <t>LICUADORA 1</t>
  </si>
  <si>
    <t>NEVERA</t>
  </si>
  <si>
    <t>CAPACIDAD WATTS</t>
  </si>
  <si>
    <t>VIDEO CASSETERA</t>
  </si>
  <si>
    <t>FOCO de 25 watts</t>
  </si>
  <si>
    <t>P. KW/MES</t>
  </si>
  <si>
    <t>TRIFASICA</t>
  </si>
  <si>
    <t>ACOMETIDA</t>
  </si>
  <si>
    <t>MONO/BIFASICA</t>
  </si>
  <si>
    <t>EQUIPO</t>
  </si>
  <si>
    <t>AIRE ACOND. 12000BTU</t>
  </si>
  <si>
    <t>AIRE ACOND. 18000BTU</t>
  </si>
  <si>
    <t>AIRE ACOND. 24000BTU</t>
  </si>
  <si>
    <t>AIRE ACOND. 5000BTU</t>
  </si>
  <si>
    <t>CURVA DE CARGA</t>
  </si>
  <si>
    <t>A6</t>
  </si>
  <si>
    <t>ELECTROBOMBA</t>
  </si>
  <si>
    <t>VENTILADOR</t>
  </si>
  <si>
    <t>KW/DIA</t>
  </si>
  <si>
    <t>lampara 2* 40watts</t>
  </si>
  <si>
    <t>lamparas 2* 96</t>
  </si>
  <si>
    <t>taladro</t>
  </si>
  <si>
    <t>pulidora</t>
  </si>
  <si>
    <t>soldador</t>
  </si>
  <si>
    <t>nevera</t>
  </si>
  <si>
    <t xml:space="preserve">CUARTO FRIO </t>
  </si>
  <si>
    <t>LAMPARAS  400W</t>
  </si>
  <si>
    <t>valor kwh</t>
  </si>
  <si>
    <t>total pesos</t>
  </si>
  <si>
    <t>nota:</t>
  </si>
  <si>
    <t>se liquido reclamo de conformida al articulo 7.4 del antiguo contrato de condiciones uniformes</t>
  </si>
  <si>
    <t>JUAN CARLOS CASANOVA</t>
  </si>
  <si>
    <t>subgerente comercial</t>
  </si>
  <si>
    <t xml:space="preserve">LUZ DARY CARVAJAL </t>
  </si>
  <si>
    <t>LUZ DARY CARVAJAL VIVAS</t>
  </si>
  <si>
    <t>cuadro de liquidacion</t>
  </si>
  <si>
    <t>horas de liquidacion</t>
  </si>
  <si>
    <t>FECHA(28-3-2011)</t>
  </si>
  <si>
    <t>energia a facturar kw/h</t>
  </si>
  <si>
    <t>valor kw/m</t>
  </si>
  <si>
    <t>CUADRO DE CARGA</t>
  </si>
  <si>
    <t>total a cobrar $</t>
  </si>
  <si>
    <t>total $</t>
  </si>
  <si>
    <t>coordinación por suspension</t>
  </si>
  <si>
    <t>coordinación por reconexion</t>
  </si>
  <si>
    <t>luz dary carvajal vivas</t>
  </si>
  <si>
    <t>elber moreno paredes</t>
  </si>
  <si>
    <t>tecnico facturacion</t>
  </si>
  <si>
    <t xml:space="preserve">se liquido reclamo de conformida al articulo 7.4 del contrato de condiciones uniformes y de acuerdo al censo de carga 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</si>
</sst>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* #,##0.00_ ;_ * \-#,##0.00_ ;_ * &quot;-&quot;??_ ;_ @_ "/>
    <numFmt numFmtId="196" formatCode="_-* #,##0.000\ _€_-;\-* #,##0.000\ _€_-;_-* &quot;-&quot;??\ _€_-;_-@_-"/>
    <numFmt numFmtId="197" formatCode="_-* #,##0.0\ _€_-;\-* #,##0.0\ _€_-;_-* &quot;-&quot;??\ _€_-;_-@_-"/>
    <numFmt numFmtId="198" formatCode="_-* #,##0\ _€_-;\-* #,##0\ _€_-;_-* &quot;-&quot;??\ _€_-;_-@_-"/>
    <numFmt numFmtId="199" formatCode="0.0"/>
    <numFmt numFmtId="200" formatCode="0.00000"/>
    <numFmt numFmtId="201" formatCode="0.0000"/>
    <numFmt numFmtId="202" formatCode="0.000"/>
    <numFmt numFmtId="203" formatCode="0.000000"/>
    <numFmt numFmtId="204" formatCode="_([$$-240A]\ * #,##0.00_);_([$$-240A]\ * \(#,##0.00\);_([$$-240A]\ 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 wrapText="1"/>
    </xf>
    <xf numFmtId="0" fontId="0" fillId="34" borderId="15" xfId="0" applyFill="1" applyBorder="1" applyAlignment="1">
      <alignment/>
    </xf>
    <xf numFmtId="199" fontId="8" fillId="35" borderId="16" xfId="0" applyNumberFormat="1" applyFont="1" applyFill="1" applyBorder="1" applyAlignment="1">
      <alignment/>
    </xf>
    <xf numFmtId="0" fontId="8" fillId="35" borderId="17" xfId="0" applyFon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197" fontId="2" fillId="0" borderId="0" xfId="48" applyNumberFormat="1" applyFont="1" applyFill="1" applyAlignment="1">
      <alignment horizontal="center"/>
    </xf>
    <xf numFmtId="0" fontId="3" fillId="0" borderId="16" xfId="0" applyFont="1" applyBorder="1" applyAlignment="1">
      <alignment/>
    </xf>
    <xf numFmtId="0" fontId="0" fillId="37" borderId="20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3" fillId="39" borderId="22" xfId="0" applyFont="1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3" fillId="0" borderId="0" xfId="0" applyFont="1" applyAlignment="1">
      <alignment/>
    </xf>
    <xf numFmtId="0" fontId="9" fillId="40" borderId="22" xfId="0" applyFont="1" applyFill="1" applyBorder="1" applyAlignment="1">
      <alignment horizontal="center"/>
    </xf>
    <xf numFmtId="199" fontId="9" fillId="40" borderId="22" xfId="0" applyNumberFormat="1" applyFont="1" applyFill="1" applyBorder="1" applyAlignment="1">
      <alignment horizontal="center"/>
    </xf>
    <xf numFmtId="199" fontId="8" fillId="41" borderId="23" xfId="0" applyNumberFormat="1" applyFont="1" applyFill="1" applyBorder="1" applyAlignment="1">
      <alignment/>
    </xf>
    <xf numFmtId="0" fontId="0" fillId="42" borderId="24" xfId="0" applyFill="1" applyBorder="1" applyAlignment="1">
      <alignment/>
    </xf>
    <xf numFmtId="0" fontId="0" fillId="42" borderId="22" xfId="0" applyFill="1" applyBorder="1" applyAlignment="1">
      <alignment/>
    </xf>
    <xf numFmtId="0" fontId="0" fillId="42" borderId="25" xfId="0" applyFill="1" applyBorder="1" applyAlignment="1">
      <alignment/>
    </xf>
    <xf numFmtId="0" fontId="0" fillId="42" borderId="26" xfId="0" applyFill="1" applyBorder="1" applyAlignment="1">
      <alignment/>
    </xf>
    <xf numFmtId="199" fontId="0" fillId="37" borderId="27" xfId="0" applyNumberFormat="1" applyFill="1" applyBorder="1" applyAlignment="1">
      <alignment horizontal="center"/>
    </xf>
    <xf numFmtId="0" fontId="3" fillId="43" borderId="22" xfId="0" applyFont="1" applyFill="1" applyBorder="1" applyAlignment="1">
      <alignment horizontal="center"/>
    </xf>
    <xf numFmtId="0" fontId="3" fillId="43" borderId="0" xfId="0" applyFont="1" applyFill="1" applyAlignment="1">
      <alignment horizontal="center"/>
    </xf>
    <xf numFmtId="0" fontId="3" fillId="43" borderId="16" xfId="0" applyFont="1" applyFill="1" applyBorder="1" applyAlignment="1">
      <alignment/>
    </xf>
    <xf numFmtId="199" fontId="0" fillId="43" borderId="27" xfId="0" applyNumberFormat="1" applyFill="1" applyBorder="1" applyAlignment="1">
      <alignment horizontal="center"/>
    </xf>
    <xf numFmtId="0" fontId="0" fillId="43" borderId="20" xfId="0" applyFill="1" applyBorder="1" applyAlignment="1">
      <alignment horizontal="center"/>
    </xf>
    <xf numFmtId="0" fontId="0" fillId="43" borderId="21" xfId="0" applyFill="1" applyBorder="1" applyAlignment="1">
      <alignment horizontal="center"/>
    </xf>
    <xf numFmtId="199" fontId="8" fillId="43" borderId="23" xfId="0" applyNumberFormat="1" applyFont="1" applyFill="1" applyBorder="1" applyAlignment="1">
      <alignment/>
    </xf>
    <xf numFmtId="0" fontId="0" fillId="43" borderId="0" xfId="0" applyFill="1" applyAlignment="1">
      <alignment/>
    </xf>
    <xf numFmtId="199" fontId="0" fillId="43" borderId="18" xfId="0" applyNumberFormat="1" applyFill="1" applyBorder="1" applyAlignment="1">
      <alignment horizontal="center"/>
    </xf>
    <xf numFmtId="0" fontId="0" fillId="43" borderId="19" xfId="0" applyFill="1" applyBorder="1" applyAlignment="1">
      <alignment horizontal="center"/>
    </xf>
    <xf numFmtId="0" fontId="0" fillId="43" borderId="0" xfId="0" applyFill="1" applyAlignment="1">
      <alignment horizontal="center"/>
    </xf>
    <xf numFmtId="0" fontId="7" fillId="43" borderId="0" xfId="0" applyFont="1" applyFill="1" applyBorder="1" applyAlignment="1">
      <alignment horizontal="center"/>
    </xf>
    <xf numFmtId="197" fontId="2" fillId="43" borderId="0" xfId="48" applyNumberFormat="1" applyFont="1" applyFill="1" applyAlignment="1">
      <alignment horizontal="center"/>
    </xf>
    <xf numFmtId="199" fontId="8" fillId="43" borderId="16" xfId="0" applyNumberFormat="1" applyFont="1" applyFill="1" applyBorder="1" applyAlignment="1">
      <alignment/>
    </xf>
    <xf numFmtId="0" fontId="4" fillId="43" borderId="0" xfId="0" applyFont="1" applyFill="1" applyAlignment="1">
      <alignment/>
    </xf>
    <xf numFmtId="0" fontId="3" fillId="43" borderId="0" xfId="0" applyFont="1" applyFill="1" applyAlignment="1">
      <alignment/>
    </xf>
    <xf numFmtId="0" fontId="9" fillId="43" borderId="22" xfId="0" applyFont="1" applyFill="1" applyBorder="1" applyAlignment="1">
      <alignment horizontal="center"/>
    </xf>
    <xf numFmtId="0" fontId="0" fillId="43" borderId="22" xfId="0" applyFill="1" applyBorder="1" applyAlignment="1">
      <alignment horizontal="center"/>
    </xf>
    <xf numFmtId="199" fontId="9" fillId="43" borderId="22" xfId="0" applyNumberFormat="1" applyFont="1" applyFill="1" applyBorder="1" applyAlignment="1">
      <alignment horizontal="center"/>
    </xf>
    <xf numFmtId="0" fontId="3" fillId="43" borderId="12" xfId="0" applyFont="1" applyFill="1" applyBorder="1" applyAlignment="1">
      <alignment horizontal="center"/>
    </xf>
    <xf numFmtId="0" fontId="3" fillId="43" borderId="13" xfId="0" applyFont="1" applyFill="1" applyBorder="1" applyAlignment="1">
      <alignment horizontal="center" wrapText="1"/>
    </xf>
    <xf numFmtId="0" fontId="3" fillId="43" borderId="13" xfId="0" applyFont="1" applyFill="1" applyBorder="1" applyAlignment="1">
      <alignment/>
    </xf>
    <xf numFmtId="0" fontId="3" fillId="43" borderId="14" xfId="0" applyFont="1" applyFill="1" applyBorder="1" applyAlignment="1">
      <alignment horizontal="center" wrapText="1"/>
    </xf>
    <xf numFmtId="0" fontId="0" fillId="43" borderId="24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3" fillId="43" borderId="11" xfId="0" applyFont="1" applyFill="1" applyBorder="1" applyAlignment="1">
      <alignment horizontal="right"/>
    </xf>
    <xf numFmtId="0" fontId="0" fillId="43" borderId="10" xfId="0" applyFill="1" applyBorder="1" applyAlignment="1">
      <alignment/>
    </xf>
    <xf numFmtId="0" fontId="8" fillId="43" borderId="17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178" fontId="0" fillId="0" borderId="0" xfId="50" applyFont="1" applyAlignment="1">
      <alignment/>
    </xf>
    <xf numFmtId="0" fontId="0" fillId="0" borderId="22" xfId="0" applyBorder="1" applyAlignment="1">
      <alignment horizontal="right" wrapText="1"/>
    </xf>
    <xf numFmtId="204" fontId="0" fillId="0" borderId="22" xfId="0" applyNumberFormat="1" applyBorder="1" applyAlignment="1">
      <alignment horizontal="right" wrapText="1"/>
    </xf>
    <xf numFmtId="199" fontId="0" fillId="44" borderId="18" xfId="0" applyNumberFormat="1" applyFill="1" applyBorder="1" applyAlignment="1">
      <alignment horizontal="center"/>
    </xf>
    <xf numFmtId="0" fontId="0" fillId="44" borderId="19" xfId="0" applyFill="1" applyBorder="1" applyAlignment="1">
      <alignment horizontal="center"/>
    </xf>
    <xf numFmtId="0" fontId="0" fillId="44" borderId="0" xfId="0" applyFill="1" applyAlignment="1">
      <alignment horizontal="center"/>
    </xf>
    <xf numFmtId="0" fontId="7" fillId="44" borderId="0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0" fillId="43" borderId="30" xfId="0" applyFill="1" applyBorder="1" applyAlignment="1">
      <alignment/>
    </xf>
    <xf numFmtId="0" fontId="3" fillId="43" borderId="31" xfId="0" applyFont="1" applyFill="1" applyBorder="1" applyAlignment="1">
      <alignment horizontal="center"/>
    </xf>
    <xf numFmtId="0" fontId="3" fillId="43" borderId="32" xfId="0" applyFont="1" applyFill="1" applyBorder="1" applyAlignment="1">
      <alignment horizontal="center" wrapText="1"/>
    </xf>
    <xf numFmtId="0" fontId="3" fillId="43" borderId="32" xfId="0" applyFont="1" applyFill="1" applyBorder="1" applyAlignment="1">
      <alignment/>
    </xf>
    <xf numFmtId="0" fontId="3" fillId="43" borderId="19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99" fontId="8" fillId="0" borderId="23" xfId="0" applyNumberFormat="1" applyFont="1" applyFill="1" applyBorder="1" applyAlignment="1">
      <alignment/>
    </xf>
    <xf numFmtId="199" fontId="8" fillId="0" borderId="16" xfId="0" applyNumberFormat="1" applyFont="1" applyFill="1" applyBorder="1" applyAlignment="1">
      <alignment/>
    </xf>
    <xf numFmtId="179" fontId="0" fillId="0" borderId="0" xfId="48" applyFont="1" applyFill="1" applyAlignment="1">
      <alignment/>
    </xf>
    <xf numFmtId="0" fontId="4" fillId="0" borderId="0" xfId="0" applyFont="1" applyFill="1" applyAlignment="1">
      <alignment/>
    </xf>
    <xf numFmtId="0" fontId="9" fillId="0" borderId="22" xfId="0" applyFont="1" applyFill="1" applyBorder="1" applyAlignment="1">
      <alignment horizontal="center"/>
    </xf>
    <xf numFmtId="199" fontId="9" fillId="0" borderId="2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98" fontId="3" fillId="0" borderId="0" xfId="48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:IV16384"/>
    </sheetView>
  </sheetViews>
  <sheetFormatPr defaultColWidth="11.421875" defaultRowHeight="12.75" outlineLevelCol="1"/>
  <cols>
    <col min="1" max="1" width="21.8515625" style="0" customWidth="1"/>
    <col min="2" max="2" width="11.28125" style="0" customWidth="1"/>
    <col min="3" max="3" width="12.140625" style="0" customWidth="1" outlineLevel="1"/>
    <col min="4" max="4" width="8.28125" style="0" customWidth="1" outlineLevel="1"/>
    <col min="5" max="5" width="7.7109375" style="0" customWidth="1" outlineLevel="1"/>
    <col min="6" max="6" width="10.28125" style="0" customWidth="1"/>
    <col min="7" max="7" width="8.140625" style="0" customWidth="1"/>
    <col min="8" max="8" width="4.28125" style="0" customWidth="1"/>
    <col min="9" max="9" width="5.28125" style="0" customWidth="1"/>
    <col min="10" max="10" width="10.7109375" style="0" customWidth="1"/>
    <col min="11" max="11" width="8.00390625" style="0" customWidth="1"/>
    <col min="12" max="12" width="6.57421875" style="0" customWidth="1"/>
    <col min="13" max="13" width="7.140625" style="0" customWidth="1" outlineLevel="1"/>
    <col min="14" max="14" width="6.140625" style="0" customWidth="1" outlineLevel="1"/>
    <col min="15" max="15" width="8.421875" style="0" customWidth="1" outlineLevel="1"/>
    <col min="16" max="16" width="8.421875" style="0" bestFit="1" customWidth="1" outlineLevel="1"/>
    <col min="17" max="17" width="6.28125" style="0" hidden="1" customWidth="1" outlineLevel="1"/>
    <col min="18" max="18" width="7.28125" style="0" customWidth="1" outlineLevel="1"/>
    <col min="19" max="19" width="6.140625" style="0" customWidth="1" outlineLevel="1"/>
    <col min="20" max="20" width="5.28125" style="0" customWidth="1" outlineLevel="1"/>
  </cols>
  <sheetData>
    <row r="1" spans="1:15" ht="12.75">
      <c r="A1" s="22" t="s">
        <v>38</v>
      </c>
      <c r="B1" s="22" t="s">
        <v>0</v>
      </c>
      <c r="C1" s="22" t="s">
        <v>1</v>
      </c>
      <c r="D1" s="22" t="s">
        <v>2</v>
      </c>
      <c r="E1" s="22" t="s">
        <v>3</v>
      </c>
      <c r="F1" s="22">
        <v>1000</v>
      </c>
      <c r="G1" s="22" t="s">
        <v>4</v>
      </c>
      <c r="H1" s="22" t="s">
        <v>11</v>
      </c>
      <c r="I1" s="22" t="s">
        <v>12</v>
      </c>
      <c r="J1" s="22" t="s">
        <v>36</v>
      </c>
      <c r="K1" s="2"/>
      <c r="L1" s="2"/>
      <c r="M1" s="2"/>
      <c r="N1" s="2"/>
      <c r="O1" s="2"/>
    </row>
    <row r="2" spans="1:10" ht="13.5" thickBot="1">
      <c r="A2" s="19" t="s">
        <v>37</v>
      </c>
      <c r="B2" s="33">
        <v>126</v>
      </c>
      <c r="C2" s="20">
        <v>220</v>
      </c>
      <c r="D2" s="20">
        <v>1.732</v>
      </c>
      <c r="E2" s="20">
        <v>0.97</v>
      </c>
      <c r="F2" s="20">
        <v>1000</v>
      </c>
      <c r="G2" s="20">
        <v>16</v>
      </c>
      <c r="H2" s="20">
        <v>30</v>
      </c>
      <c r="I2" s="21">
        <v>0.8</v>
      </c>
      <c r="J2" s="28">
        <f>(B2*C2)/F2*D2*E2*G2*H2*I2</f>
        <v>17883.152179199995</v>
      </c>
    </row>
    <row r="3" spans="1:15" ht="16.5" thickBot="1">
      <c r="A3" s="19" t="s">
        <v>39</v>
      </c>
      <c r="B3" s="16">
        <v>378</v>
      </c>
      <c r="C3" s="17">
        <v>125</v>
      </c>
      <c r="D3" s="1"/>
      <c r="E3" s="8" t="s">
        <v>55</v>
      </c>
      <c r="F3" s="7"/>
      <c r="G3" s="18"/>
      <c r="H3" s="1"/>
      <c r="I3" s="8"/>
      <c r="J3" s="14">
        <f>(B3*C3)/F2*G2*H2*I2</f>
        <v>18144</v>
      </c>
      <c r="M3" s="4"/>
      <c r="N3" s="4"/>
      <c r="O3" s="4"/>
    </row>
    <row r="4" ht="12.75">
      <c r="G4" s="3"/>
    </row>
    <row r="5" ht="12.75">
      <c r="B5" s="25" t="s">
        <v>45</v>
      </c>
    </row>
    <row r="6" spans="1:7" ht="15.75">
      <c r="A6" s="23" t="s">
        <v>5</v>
      </c>
      <c r="B6" s="23" t="s">
        <v>6</v>
      </c>
      <c r="C6" s="23" t="s">
        <v>7</v>
      </c>
      <c r="D6" s="23" t="s">
        <v>8</v>
      </c>
      <c r="E6" s="23" t="s">
        <v>9</v>
      </c>
      <c r="F6" s="23" t="s">
        <v>46</v>
      </c>
      <c r="G6" s="26" t="s">
        <v>10</v>
      </c>
    </row>
    <row r="7" spans="1:7" ht="15.75">
      <c r="A7" s="24">
        <v>111</v>
      </c>
      <c r="B7" s="24">
        <v>138</v>
      </c>
      <c r="C7" s="24">
        <v>129</v>
      </c>
      <c r="D7" s="24"/>
      <c r="E7" s="24"/>
      <c r="F7" s="24"/>
      <c r="G7" s="27">
        <f>(A7+B7+C7)/3</f>
        <v>126</v>
      </c>
    </row>
    <row r="8" spans="1:6" ht="13.5" thickBot="1">
      <c r="A8" s="1"/>
      <c r="B8" s="1"/>
      <c r="C8" s="1"/>
      <c r="D8" s="1"/>
      <c r="E8" s="1"/>
      <c r="F8" s="1"/>
    </row>
    <row r="9" spans="1:6" ht="25.5">
      <c r="A9" s="9" t="s">
        <v>13</v>
      </c>
      <c r="B9" s="10" t="s">
        <v>16</v>
      </c>
      <c r="C9" s="10" t="s">
        <v>33</v>
      </c>
      <c r="D9" s="11" t="s">
        <v>14</v>
      </c>
      <c r="E9" s="11" t="s">
        <v>49</v>
      </c>
      <c r="F9" s="12" t="s">
        <v>15</v>
      </c>
    </row>
    <row r="10" spans="1:6" ht="12.75">
      <c r="A10" s="29" t="s">
        <v>17</v>
      </c>
      <c r="B10" s="30"/>
      <c r="C10" s="30">
        <v>60</v>
      </c>
      <c r="D10" s="30">
        <v>4</v>
      </c>
      <c r="E10" s="30">
        <f>B10*C10*D10/1000</f>
        <v>0</v>
      </c>
      <c r="F10" s="13">
        <f>E10*30</f>
        <v>0</v>
      </c>
    </row>
    <row r="11" spans="1:6" ht="12.75">
      <c r="A11" s="29" t="s">
        <v>27</v>
      </c>
      <c r="B11" s="30">
        <v>2</v>
      </c>
      <c r="C11" s="30">
        <v>100</v>
      </c>
      <c r="D11" s="30">
        <v>3</v>
      </c>
      <c r="E11" s="30">
        <f>B11*C11*D11/1000</f>
        <v>0.6</v>
      </c>
      <c r="F11" s="13">
        <f aca="true" t="shared" si="0" ref="F11:F45">E11*30</f>
        <v>18</v>
      </c>
    </row>
    <row r="12" spans="1:10" ht="12.75">
      <c r="A12" s="29" t="s">
        <v>35</v>
      </c>
      <c r="B12" s="30">
        <v>60</v>
      </c>
      <c r="C12" s="30">
        <v>25</v>
      </c>
      <c r="D12" s="30">
        <v>17</v>
      </c>
      <c r="E12" s="30">
        <f aca="true" t="shared" si="1" ref="E12:E45">B12*C12*D12/1000</f>
        <v>25.5</v>
      </c>
      <c r="F12" s="13">
        <f>E12*30</f>
        <v>765</v>
      </c>
      <c r="J12" s="24"/>
    </row>
    <row r="13" spans="1:10" ht="12.75">
      <c r="A13" s="29" t="s">
        <v>50</v>
      </c>
      <c r="B13" s="30">
        <v>17</v>
      </c>
      <c r="C13" s="30">
        <v>90</v>
      </c>
      <c r="D13" s="30">
        <v>17</v>
      </c>
      <c r="E13" s="30">
        <f t="shared" si="1"/>
        <v>26.01</v>
      </c>
      <c r="F13" s="13">
        <f>E13*30</f>
        <v>780.3000000000001</v>
      </c>
      <c r="J13" s="24"/>
    </row>
    <row r="14" spans="1:10" ht="12.75">
      <c r="A14" s="29" t="s">
        <v>51</v>
      </c>
      <c r="B14" s="30"/>
      <c r="C14" s="30">
        <v>180</v>
      </c>
      <c r="D14" s="30">
        <v>6</v>
      </c>
      <c r="E14" s="30">
        <f t="shared" si="1"/>
        <v>0</v>
      </c>
      <c r="F14" s="13">
        <v>0</v>
      </c>
      <c r="J14" s="24"/>
    </row>
    <row r="15" spans="1:10" ht="12.75">
      <c r="A15" s="29" t="s">
        <v>18</v>
      </c>
      <c r="B15" s="30">
        <v>1</v>
      </c>
      <c r="C15" s="30">
        <v>1000</v>
      </c>
      <c r="D15" s="30">
        <v>2</v>
      </c>
      <c r="E15" s="30">
        <f t="shared" si="1"/>
        <v>2</v>
      </c>
      <c r="F15" s="13">
        <f t="shared" si="0"/>
        <v>60</v>
      </c>
      <c r="J15" s="24"/>
    </row>
    <row r="16" spans="1:10" ht="12.75">
      <c r="A16" s="29" t="s">
        <v>32</v>
      </c>
      <c r="B16" s="30">
        <v>1</v>
      </c>
      <c r="C16" s="30">
        <v>200</v>
      </c>
      <c r="D16" s="30">
        <v>24</v>
      </c>
      <c r="E16" s="30">
        <f t="shared" si="1"/>
        <v>4.8</v>
      </c>
      <c r="F16" s="13">
        <f t="shared" si="0"/>
        <v>144</v>
      </c>
      <c r="J16" s="24"/>
    </row>
    <row r="17" spans="1:6" ht="12.75">
      <c r="A17" s="29" t="s">
        <v>28</v>
      </c>
      <c r="B17" s="30">
        <v>2</v>
      </c>
      <c r="C17" s="30">
        <v>320</v>
      </c>
      <c r="D17" s="30">
        <v>24</v>
      </c>
      <c r="E17" s="30">
        <f t="shared" si="1"/>
        <v>15.36</v>
      </c>
      <c r="F17" s="13">
        <f t="shared" si="0"/>
        <v>460.79999999999995</v>
      </c>
    </row>
    <row r="18" spans="1:6" ht="12.75">
      <c r="A18" s="29" t="s">
        <v>29</v>
      </c>
      <c r="B18" s="30"/>
      <c r="C18" s="30">
        <v>475</v>
      </c>
      <c r="D18" s="30">
        <v>24</v>
      </c>
      <c r="E18" s="30">
        <f t="shared" si="1"/>
        <v>0</v>
      </c>
      <c r="F18" s="13">
        <f t="shared" si="0"/>
        <v>0</v>
      </c>
    </row>
    <row r="19" spans="1:6" ht="12.75">
      <c r="A19" s="29" t="s">
        <v>19</v>
      </c>
      <c r="B19" s="30">
        <v>1</v>
      </c>
      <c r="C19" s="30">
        <v>150</v>
      </c>
      <c r="D19" s="30">
        <v>17</v>
      </c>
      <c r="E19" s="30">
        <f t="shared" si="1"/>
        <v>2.55</v>
      </c>
      <c r="F19" s="13">
        <f t="shared" si="0"/>
        <v>76.5</v>
      </c>
    </row>
    <row r="20" spans="1:6" ht="12.75">
      <c r="A20" s="29" t="s">
        <v>31</v>
      </c>
      <c r="B20" s="30"/>
      <c r="C20" s="30">
        <v>125</v>
      </c>
      <c r="D20" s="30">
        <v>0.1</v>
      </c>
      <c r="E20" s="30">
        <f t="shared" si="1"/>
        <v>0</v>
      </c>
      <c r="F20" s="13">
        <f t="shared" si="0"/>
        <v>0</v>
      </c>
    </row>
    <row r="21" spans="1:6" ht="12.75">
      <c r="A21" s="29" t="s">
        <v>30</v>
      </c>
      <c r="B21" s="30"/>
      <c r="C21" s="30">
        <v>300</v>
      </c>
      <c r="D21" s="30">
        <v>0.2</v>
      </c>
      <c r="E21" s="30">
        <f t="shared" si="1"/>
        <v>0</v>
      </c>
      <c r="F21" s="13">
        <f t="shared" si="0"/>
        <v>0</v>
      </c>
    </row>
    <row r="22" spans="1:6" ht="12.75">
      <c r="A22" s="29" t="s">
        <v>40</v>
      </c>
      <c r="B22" s="30"/>
      <c r="C22" s="30">
        <v>200</v>
      </c>
      <c r="D22" s="30">
        <v>1</v>
      </c>
      <c r="E22" s="30">
        <f t="shared" si="1"/>
        <v>0</v>
      </c>
      <c r="F22" s="13">
        <f t="shared" si="0"/>
        <v>0</v>
      </c>
    </row>
    <row r="23" spans="1:6" ht="12.75">
      <c r="A23" s="29" t="s">
        <v>20</v>
      </c>
      <c r="B23" s="30">
        <v>1</v>
      </c>
      <c r="C23" s="30">
        <v>250</v>
      </c>
      <c r="D23" s="30">
        <v>17</v>
      </c>
      <c r="E23" s="30">
        <f t="shared" si="1"/>
        <v>4.25</v>
      </c>
      <c r="F23" s="13">
        <f t="shared" si="0"/>
        <v>127.5</v>
      </c>
    </row>
    <row r="24" spans="1:6" ht="12.75">
      <c r="A24" s="29" t="s">
        <v>21</v>
      </c>
      <c r="B24" s="30"/>
      <c r="C24" s="30">
        <v>500</v>
      </c>
      <c r="D24" s="30">
        <v>0.5</v>
      </c>
      <c r="E24" s="30">
        <f t="shared" si="1"/>
        <v>0</v>
      </c>
      <c r="F24" s="13">
        <f t="shared" si="0"/>
        <v>0</v>
      </c>
    </row>
    <row r="25" spans="1:6" ht="12.75">
      <c r="A25" s="29" t="s">
        <v>34</v>
      </c>
      <c r="B25" s="30"/>
      <c r="C25" s="30">
        <v>250</v>
      </c>
      <c r="D25" s="30">
        <v>2</v>
      </c>
      <c r="E25" s="30">
        <f t="shared" si="1"/>
        <v>0</v>
      </c>
      <c r="F25" s="13">
        <f t="shared" si="0"/>
        <v>0</v>
      </c>
    </row>
    <row r="26" spans="1:6" ht="12.75">
      <c r="A26" s="29" t="s">
        <v>22</v>
      </c>
      <c r="B26" s="30"/>
      <c r="C26" s="30">
        <v>1450</v>
      </c>
      <c r="D26" s="30">
        <v>1</v>
      </c>
      <c r="E26" s="30">
        <f t="shared" si="1"/>
        <v>0</v>
      </c>
      <c r="F26" s="13">
        <f t="shared" si="0"/>
        <v>0</v>
      </c>
    </row>
    <row r="27" spans="1:6" ht="12.75">
      <c r="A27" s="29" t="s">
        <v>23</v>
      </c>
      <c r="B27" s="30"/>
      <c r="C27" s="30">
        <v>600</v>
      </c>
      <c r="D27" s="30">
        <v>0.5</v>
      </c>
      <c r="E27" s="30">
        <f t="shared" si="1"/>
        <v>0</v>
      </c>
      <c r="F27" s="13">
        <f t="shared" si="0"/>
        <v>0</v>
      </c>
    </row>
    <row r="28" spans="1:6" ht="12.75">
      <c r="A28" s="29" t="s">
        <v>24</v>
      </c>
      <c r="B28" s="30"/>
      <c r="C28" s="30">
        <v>1100</v>
      </c>
      <c r="D28" s="30">
        <v>0.2</v>
      </c>
      <c r="E28" s="30">
        <f t="shared" si="1"/>
        <v>0</v>
      </c>
      <c r="F28" s="13">
        <f t="shared" si="0"/>
        <v>0</v>
      </c>
    </row>
    <row r="29" spans="1:6" ht="12.75">
      <c r="A29" s="29" t="s">
        <v>25</v>
      </c>
      <c r="B29" s="30">
        <v>6</v>
      </c>
      <c r="C29" s="30">
        <v>350</v>
      </c>
      <c r="D29" s="30">
        <v>17</v>
      </c>
      <c r="E29" s="30">
        <f t="shared" si="1"/>
        <v>35.7</v>
      </c>
      <c r="F29" s="13">
        <f>E29*30</f>
        <v>1071</v>
      </c>
    </row>
    <row r="30" spans="1:6" ht="12.75">
      <c r="A30" s="31" t="s">
        <v>47</v>
      </c>
      <c r="B30" s="32">
        <v>1</v>
      </c>
      <c r="C30" s="32">
        <v>1200</v>
      </c>
      <c r="D30" s="32">
        <v>2</v>
      </c>
      <c r="E30" s="30">
        <f t="shared" si="1"/>
        <v>2.4</v>
      </c>
      <c r="F30" s="13">
        <f t="shared" si="0"/>
        <v>72</v>
      </c>
    </row>
    <row r="31" spans="1:6" ht="12.75">
      <c r="A31" s="31" t="s">
        <v>52</v>
      </c>
      <c r="B31" s="32"/>
      <c r="C31" s="32">
        <v>210</v>
      </c>
      <c r="D31" s="32">
        <v>2</v>
      </c>
      <c r="E31" s="30">
        <f t="shared" si="1"/>
        <v>0</v>
      </c>
      <c r="F31" s="13">
        <f t="shared" si="0"/>
        <v>0</v>
      </c>
    </row>
    <row r="32" spans="1:6" ht="12.75">
      <c r="A32" s="31" t="s">
        <v>53</v>
      </c>
      <c r="B32" s="32"/>
      <c r="C32" s="32">
        <v>350</v>
      </c>
      <c r="D32" s="32">
        <v>2</v>
      </c>
      <c r="E32" s="30">
        <f t="shared" si="1"/>
        <v>0</v>
      </c>
      <c r="F32" s="13">
        <f t="shared" si="0"/>
        <v>0</v>
      </c>
    </row>
    <row r="33" spans="1:6" ht="12.75">
      <c r="A33" s="31" t="s">
        <v>54</v>
      </c>
      <c r="B33" s="32"/>
      <c r="C33" s="32">
        <v>1500</v>
      </c>
      <c r="D33" s="32">
        <v>2</v>
      </c>
      <c r="E33" s="30">
        <f t="shared" si="1"/>
        <v>0</v>
      </c>
      <c r="F33" s="13">
        <f t="shared" si="0"/>
        <v>0</v>
      </c>
    </row>
    <row r="34" spans="1:6" ht="13.5" customHeight="1">
      <c r="A34" s="31" t="s">
        <v>48</v>
      </c>
      <c r="B34" s="32"/>
      <c r="C34" s="32">
        <v>150</v>
      </c>
      <c r="D34" s="32">
        <v>6</v>
      </c>
      <c r="E34" s="30">
        <f t="shared" si="1"/>
        <v>0</v>
      </c>
      <c r="F34" s="13">
        <f t="shared" si="0"/>
        <v>0</v>
      </c>
    </row>
    <row r="35" spans="1:6" ht="12.75">
      <c r="A35" s="31" t="s">
        <v>44</v>
      </c>
      <c r="B35" s="32"/>
      <c r="C35" s="32">
        <v>800</v>
      </c>
      <c r="D35" s="32">
        <v>1</v>
      </c>
      <c r="E35" s="30">
        <f t="shared" si="1"/>
        <v>0</v>
      </c>
      <c r="F35" s="13">
        <f t="shared" si="0"/>
        <v>0</v>
      </c>
    </row>
    <row r="36" spans="1:6" ht="12.75">
      <c r="A36" s="31" t="s">
        <v>41</v>
      </c>
      <c r="B36" s="32"/>
      <c r="C36" s="32">
        <v>1250</v>
      </c>
      <c r="D36" s="32">
        <v>3</v>
      </c>
      <c r="E36" s="30">
        <f t="shared" si="1"/>
        <v>0</v>
      </c>
      <c r="F36" s="13">
        <f t="shared" si="0"/>
        <v>0</v>
      </c>
    </row>
    <row r="37" spans="1:6" ht="12.75">
      <c r="A37" s="31" t="s">
        <v>42</v>
      </c>
      <c r="B37" s="32">
        <v>1</v>
      </c>
      <c r="C37" s="32">
        <v>1850</v>
      </c>
      <c r="D37" s="32">
        <v>24</v>
      </c>
      <c r="E37" s="30">
        <f t="shared" si="1"/>
        <v>44.4</v>
      </c>
      <c r="F37" s="13">
        <f t="shared" si="0"/>
        <v>1332</v>
      </c>
    </row>
    <row r="38" spans="1:6" ht="12.75">
      <c r="A38" s="31" t="s">
        <v>56</v>
      </c>
      <c r="B38" s="32">
        <v>2</v>
      </c>
      <c r="C38" s="32">
        <v>5000</v>
      </c>
      <c r="D38" s="32">
        <v>24</v>
      </c>
      <c r="E38" s="30">
        <f t="shared" si="1"/>
        <v>240</v>
      </c>
      <c r="F38" s="13">
        <f>E38*30</f>
        <v>7200</v>
      </c>
    </row>
    <row r="39" spans="1:6" ht="12.75">
      <c r="A39" s="31" t="s">
        <v>57</v>
      </c>
      <c r="B39" s="32">
        <v>12</v>
      </c>
      <c r="C39" s="32">
        <v>400</v>
      </c>
      <c r="D39" s="32">
        <v>17</v>
      </c>
      <c r="E39" s="30">
        <f t="shared" si="1"/>
        <v>81.6</v>
      </c>
      <c r="F39" s="13">
        <f>E39*30</f>
        <v>2448</v>
      </c>
    </row>
    <row r="40" spans="1:6" ht="12.75">
      <c r="A40" s="31"/>
      <c r="B40" s="32"/>
      <c r="C40" s="32"/>
      <c r="D40" s="32"/>
      <c r="E40" s="30">
        <f t="shared" si="1"/>
        <v>0</v>
      </c>
      <c r="F40" s="13"/>
    </row>
    <row r="41" spans="1:6" ht="12.75">
      <c r="A41" s="31"/>
      <c r="B41" s="32"/>
      <c r="C41" s="32"/>
      <c r="D41" s="32"/>
      <c r="E41" s="30">
        <f t="shared" si="1"/>
        <v>0</v>
      </c>
      <c r="F41" s="13"/>
    </row>
    <row r="42" spans="1:6" ht="12.75">
      <c r="A42" s="31"/>
      <c r="B42" s="32"/>
      <c r="C42" s="32"/>
      <c r="D42" s="32"/>
      <c r="E42" s="30">
        <f t="shared" si="1"/>
        <v>0</v>
      </c>
      <c r="F42" s="13"/>
    </row>
    <row r="43" spans="1:6" ht="12.75">
      <c r="A43" s="31"/>
      <c r="B43" s="32"/>
      <c r="C43" s="32"/>
      <c r="D43" s="32"/>
      <c r="E43" s="30">
        <f t="shared" si="1"/>
        <v>0</v>
      </c>
      <c r="F43" s="13"/>
    </row>
    <row r="44" spans="1:6" ht="12.75">
      <c r="A44" s="31"/>
      <c r="B44" s="32"/>
      <c r="C44" s="32"/>
      <c r="D44" s="32"/>
      <c r="E44" s="30">
        <f t="shared" si="1"/>
        <v>0</v>
      </c>
      <c r="F44" s="13"/>
    </row>
    <row r="45" spans="1:6" ht="12.75">
      <c r="A45" s="31" t="s">
        <v>43</v>
      </c>
      <c r="B45" s="32">
        <v>1</v>
      </c>
      <c r="C45" s="32">
        <v>2820</v>
      </c>
      <c r="D45" s="32">
        <v>3</v>
      </c>
      <c r="E45" s="30">
        <f t="shared" si="1"/>
        <v>8.46</v>
      </c>
      <c r="F45" s="13">
        <f t="shared" si="0"/>
        <v>253.8</v>
      </c>
    </row>
    <row r="46" spans="1:6" ht="13.5" thickBot="1">
      <c r="A46" s="6" t="s">
        <v>26</v>
      </c>
      <c r="B46" s="5"/>
      <c r="C46" s="5"/>
      <c r="D46" s="5"/>
      <c r="E46" s="5"/>
      <c r="F46" s="15">
        <f>SUM(F10:F45)</f>
        <v>14808.9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IV16384"/>
    </sheetView>
  </sheetViews>
  <sheetFormatPr defaultColWidth="11.421875" defaultRowHeight="12.75" outlineLevelCol="1"/>
  <cols>
    <col min="1" max="1" width="21.8515625" style="0" customWidth="1"/>
    <col min="2" max="2" width="8.8515625" style="0" customWidth="1"/>
    <col min="3" max="3" width="8.28125" style="0" customWidth="1" outlineLevel="1"/>
    <col min="4" max="4" width="7.140625" style="0" customWidth="1" outlineLevel="1"/>
    <col min="5" max="5" width="7.28125" style="0" customWidth="1" outlineLevel="1"/>
    <col min="6" max="6" width="9.28125" style="0" customWidth="1"/>
    <col min="7" max="7" width="8.140625" style="0" customWidth="1"/>
    <col min="8" max="8" width="4.28125" style="0" customWidth="1"/>
    <col min="9" max="9" width="5.28125" style="0" customWidth="1"/>
    <col min="10" max="10" width="10.7109375" style="0" customWidth="1"/>
    <col min="11" max="11" width="8.00390625" style="0" customWidth="1"/>
    <col min="12" max="12" width="6.57421875" style="0" customWidth="1"/>
    <col min="13" max="13" width="7.140625" style="0" customWidth="1" outlineLevel="1"/>
    <col min="14" max="14" width="6.140625" style="0" customWidth="1" outlineLevel="1"/>
    <col min="15" max="15" width="8.421875" style="0" customWidth="1" outlineLevel="1"/>
    <col min="16" max="16" width="8.421875" style="0" bestFit="1" customWidth="1" outlineLevel="1"/>
    <col min="17" max="17" width="6.28125" style="0" hidden="1" customWidth="1" outlineLevel="1"/>
    <col min="18" max="18" width="7.28125" style="0" customWidth="1" outlineLevel="1"/>
    <col min="19" max="19" width="6.140625" style="0" customWidth="1" outlineLevel="1"/>
    <col min="20" max="20" width="5.28125" style="0" customWidth="1" outlineLevel="1"/>
  </cols>
  <sheetData>
    <row r="1" spans="1:15" ht="12.75">
      <c r="A1" s="34" t="s">
        <v>38</v>
      </c>
      <c r="B1" s="34" t="s">
        <v>0</v>
      </c>
      <c r="C1" s="34" t="s">
        <v>1</v>
      </c>
      <c r="D1" s="34" t="s">
        <v>2</v>
      </c>
      <c r="E1" s="34" t="s">
        <v>3</v>
      </c>
      <c r="F1" s="34">
        <v>1000</v>
      </c>
      <c r="G1" s="34" t="s">
        <v>4</v>
      </c>
      <c r="H1" s="34" t="s">
        <v>11</v>
      </c>
      <c r="I1" s="34" t="s">
        <v>12</v>
      </c>
      <c r="J1" s="34" t="s">
        <v>36</v>
      </c>
      <c r="K1" s="35"/>
      <c r="L1" s="2"/>
      <c r="M1" s="2"/>
      <c r="N1" s="2"/>
      <c r="O1" s="2"/>
    </row>
    <row r="2" spans="1:11" ht="13.5" thickBot="1">
      <c r="A2" s="36" t="s">
        <v>37</v>
      </c>
      <c r="B2" s="37">
        <f>G7</f>
        <v>3.3333333333333335</v>
      </c>
      <c r="C2" s="38">
        <v>220</v>
      </c>
      <c r="D2" s="38">
        <v>1.732</v>
      </c>
      <c r="E2" s="38">
        <v>0.97</v>
      </c>
      <c r="F2" s="38">
        <v>1000</v>
      </c>
      <c r="G2" s="38">
        <v>8</v>
      </c>
      <c r="H2" s="38">
        <v>30</v>
      </c>
      <c r="I2" s="39">
        <v>1</v>
      </c>
      <c r="J2" s="40">
        <f>(B2*C2)/F2*D2*E2*G2*H2*I2</f>
        <v>295.68703999999997</v>
      </c>
      <c r="K2" s="41"/>
    </row>
    <row r="3" spans="1:15" ht="16.5" thickBot="1">
      <c r="A3" s="36" t="s">
        <v>39</v>
      </c>
      <c r="B3" s="42">
        <f>F7</f>
        <v>10</v>
      </c>
      <c r="C3" s="43">
        <v>125</v>
      </c>
      <c r="D3" s="44"/>
      <c r="E3" s="44" t="s">
        <v>55</v>
      </c>
      <c r="F3" s="45"/>
      <c r="G3" s="46"/>
      <c r="H3" s="44"/>
      <c r="I3" s="44"/>
      <c r="J3" s="47">
        <f>(B3*C3)/F2*G2*H2*I2</f>
        <v>300</v>
      </c>
      <c r="K3" s="41"/>
      <c r="M3" s="4"/>
      <c r="N3" s="4"/>
      <c r="O3" s="4"/>
    </row>
    <row r="4" spans="1:11" ht="12.75">
      <c r="A4" s="41"/>
      <c r="B4" s="41"/>
      <c r="C4" s="41"/>
      <c r="D4" s="41"/>
      <c r="E4" s="41"/>
      <c r="F4" s="41"/>
      <c r="G4" s="48"/>
      <c r="H4" s="41"/>
      <c r="I4" s="41"/>
      <c r="J4" s="41"/>
      <c r="K4" s="41"/>
    </row>
    <row r="5" spans="1:11" ht="12.75">
      <c r="A5" s="41"/>
      <c r="B5" s="49" t="s">
        <v>45</v>
      </c>
      <c r="C5" s="41"/>
      <c r="D5" s="41"/>
      <c r="E5" s="41"/>
      <c r="F5" s="41"/>
      <c r="G5" s="41"/>
      <c r="H5" s="41"/>
      <c r="I5" s="41"/>
      <c r="J5" s="41"/>
      <c r="K5" s="41"/>
    </row>
    <row r="6" spans="1:11" ht="15.75">
      <c r="A6" s="34" t="s">
        <v>5</v>
      </c>
      <c r="B6" s="34" t="s">
        <v>6</v>
      </c>
      <c r="C6" s="34" t="s">
        <v>7</v>
      </c>
      <c r="D6" s="34" t="s">
        <v>8</v>
      </c>
      <c r="E6" s="34" t="s">
        <v>9</v>
      </c>
      <c r="F6" s="34" t="s">
        <v>46</v>
      </c>
      <c r="G6" s="50" t="s">
        <v>10</v>
      </c>
      <c r="H6" s="41"/>
      <c r="I6" s="41"/>
      <c r="J6" s="41"/>
      <c r="K6" s="41"/>
    </row>
    <row r="7" spans="1:11" ht="15.75">
      <c r="A7" s="51"/>
      <c r="B7" s="51">
        <v>10</v>
      </c>
      <c r="C7" s="51"/>
      <c r="D7" s="51"/>
      <c r="E7" s="51"/>
      <c r="F7" s="51">
        <f>A7+B7+C7</f>
        <v>10</v>
      </c>
      <c r="G7" s="52">
        <f>(A7+B7+C7)/3</f>
        <v>3.3333333333333335</v>
      </c>
      <c r="H7" s="41"/>
      <c r="I7" s="41"/>
      <c r="J7" s="41"/>
      <c r="K7" s="41"/>
    </row>
    <row r="8" spans="1:11" ht="13.5" thickBot="1">
      <c r="A8" s="44"/>
      <c r="B8" s="44"/>
      <c r="C8" s="44"/>
      <c r="D8" s="44"/>
      <c r="E8" s="44"/>
      <c r="F8" s="44"/>
      <c r="G8" s="41"/>
      <c r="H8" s="41"/>
      <c r="I8" s="41"/>
      <c r="J8" s="41"/>
      <c r="K8" s="41"/>
    </row>
    <row r="9" spans="1:11" ht="38.25">
      <c r="A9" s="53" t="s">
        <v>13</v>
      </c>
      <c r="B9" s="54" t="s">
        <v>16</v>
      </c>
      <c r="C9" s="54" t="s">
        <v>33</v>
      </c>
      <c r="D9" s="55" t="s">
        <v>14</v>
      </c>
      <c r="E9" s="55" t="s">
        <v>49</v>
      </c>
      <c r="F9" s="56" t="s">
        <v>15</v>
      </c>
      <c r="G9" s="41"/>
      <c r="H9" s="41"/>
      <c r="I9" s="41"/>
      <c r="J9" s="41"/>
      <c r="K9" s="41"/>
    </row>
    <row r="10" spans="1:11" ht="12.75">
      <c r="A10" s="57" t="s">
        <v>17</v>
      </c>
      <c r="B10" s="58"/>
      <c r="C10" s="58">
        <v>60</v>
      </c>
      <c r="D10" s="58">
        <v>4</v>
      </c>
      <c r="E10" s="58">
        <f>B10*C10*D10/1000</f>
        <v>0</v>
      </c>
      <c r="F10" s="59">
        <f>E10*30</f>
        <v>0</v>
      </c>
      <c r="G10" s="41"/>
      <c r="H10" s="41"/>
      <c r="I10" s="41"/>
      <c r="J10" s="41">
        <v>17779</v>
      </c>
      <c r="K10" s="41"/>
    </row>
    <row r="11" spans="1:11" ht="12.75">
      <c r="A11" s="57" t="s">
        <v>27</v>
      </c>
      <c r="B11" s="58"/>
      <c r="C11" s="58">
        <v>100</v>
      </c>
      <c r="D11" s="58">
        <v>2</v>
      </c>
      <c r="E11" s="58">
        <f>B11*C11*D11/1000</f>
        <v>0</v>
      </c>
      <c r="F11" s="59">
        <f aca="true" t="shared" si="0" ref="F11:F37">E11*30</f>
        <v>0</v>
      </c>
      <c r="G11" s="41"/>
      <c r="H11" s="41"/>
      <c r="I11" s="41"/>
      <c r="J11" s="41"/>
      <c r="K11" s="41"/>
    </row>
    <row r="12" spans="1:11" ht="12.75">
      <c r="A12" s="57" t="s">
        <v>35</v>
      </c>
      <c r="B12" s="58"/>
      <c r="C12" s="58">
        <v>25</v>
      </c>
      <c r="D12" s="58">
        <v>6</v>
      </c>
      <c r="E12" s="58">
        <f aca="true" t="shared" si="1" ref="E12:E37">B12*C12*D12/1000</f>
        <v>0</v>
      </c>
      <c r="F12" s="59">
        <f>E12*30</f>
        <v>0</v>
      </c>
      <c r="G12" s="41"/>
      <c r="H12" s="41"/>
      <c r="I12" s="41"/>
      <c r="J12" s="65"/>
      <c r="K12" s="41"/>
    </row>
    <row r="13" spans="1:11" ht="12.75">
      <c r="A13" s="57" t="s">
        <v>50</v>
      </c>
      <c r="B13" s="58"/>
      <c r="C13" s="58">
        <v>90</v>
      </c>
      <c r="D13" s="58">
        <v>17</v>
      </c>
      <c r="E13" s="58">
        <f t="shared" si="1"/>
        <v>0</v>
      </c>
      <c r="F13" s="59">
        <f>E13*30</f>
        <v>0</v>
      </c>
      <c r="G13" s="41"/>
      <c r="H13" s="41"/>
      <c r="I13" s="41"/>
      <c r="J13" s="65"/>
      <c r="K13" s="41"/>
    </row>
    <row r="14" spans="1:11" ht="12.75">
      <c r="A14" s="57" t="s">
        <v>51</v>
      </c>
      <c r="B14" s="58"/>
      <c r="C14" s="58">
        <v>180</v>
      </c>
      <c r="D14" s="58">
        <v>4</v>
      </c>
      <c r="E14" s="58">
        <f t="shared" si="1"/>
        <v>0</v>
      </c>
      <c r="F14" s="59">
        <v>0</v>
      </c>
      <c r="G14" s="41"/>
      <c r="H14" s="41"/>
      <c r="I14" s="41"/>
      <c r="J14" s="65"/>
      <c r="K14" s="41"/>
    </row>
    <row r="15" spans="1:11" ht="12.75">
      <c r="A15" s="57" t="s">
        <v>18</v>
      </c>
      <c r="B15" s="58"/>
      <c r="C15" s="58">
        <v>1000</v>
      </c>
      <c r="D15" s="58">
        <v>2</v>
      </c>
      <c r="E15" s="58">
        <f t="shared" si="1"/>
        <v>0</v>
      </c>
      <c r="F15" s="59">
        <f t="shared" si="0"/>
        <v>0</v>
      </c>
      <c r="G15" s="41"/>
      <c r="H15" s="41"/>
      <c r="I15" s="41"/>
      <c r="J15" s="65"/>
      <c r="K15" s="41"/>
    </row>
    <row r="16" spans="1:11" ht="12.75">
      <c r="A16" s="57" t="s">
        <v>32</v>
      </c>
      <c r="B16" s="58"/>
      <c r="C16" s="58">
        <v>200</v>
      </c>
      <c r="D16" s="58">
        <v>24</v>
      </c>
      <c r="E16" s="58">
        <f t="shared" si="1"/>
        <v>0</v>
      </c>
      <c r="F16" s="59">
        <f t="shared" si="0"/>
        <v>0</v>
      </c>
      <c r="G16" s="41"/>
      <c r="H16" s="41"/>
      <c r="I16" s="41"/>
      <c r="J16" s="65"/>
      <c r="K16" s="41"/>
    </row>
    <row r="17" spans="1:11" ht="12.75">
      <c r="A17" s="57" t="s">
        <v>28</v>
      </c>
      <c r="B17" s="58"/>
      <c r="C17" s="58">
        <v>450</v>
      </c>
      <c r="D17" s="58">
        <v>8</v>
      </c>
      <c r="E17" s="58">
        <f t="shared" si="1"/>
        <v>0</v>
      </c>
      <c r="F17" s="59">
        <f t="shared" si="0"/>
        <v>0</v>
      </c>
      <c r="G17" s="41"/>
      <c r="H17" s="41"/>
      <c r="I17" s="41"/>
      <c r="J17" s="41"/>
      <c r="K17" s="41"/>
    </row>
    <row r="18" spans="1:11" ht="12.75">
      <c r="A18" s="57" t="s">
        <v>29</v>
      </c>
      <c r="B18" s="58"/>
      <c r="C18" s="58">
        <v>580</v>
      </c>
      <c r="D18" s="58">
        <v>8</v>
      </c>
      <c r="E18" s="58">
        <f t="shared" si="1"/>
        <v>0</v>
      </c>
      <c r="F18" s="59">
        <f t="shared" si="0"/>
        <v>0</v>
      </c>
      <c r="G18" s="41"/>
      <c r="H18" s="41"/>
      <c r="I18" s="41"/>
      <c r="J18" s="41"/>
      <c r="K18" s="41"/>
    </row>
    <row r="19" spans="1:11" ht="12.75">
      <c r="A19" s="57" t="s">
        <v>19</v>
      </c>
      <c r="B19" s="58"/>
      <c r="C19" s="58">
        <v>150</v>
      </c>
      <c r="D19" s="58">
        <v>6</v>
      </c>
      <c r="E19" s="58">
        <f t="shared" si="1"/>
        <v>0</v>
      </c>
      <c r="F19" s="59">
        <f t="shared" si="0"/>
        <v>0</v>
      </c>
      <c r="G19" s="41"/>
      <c r="H19" s="41"/>
      <c r="I19" s="41"/>
      <c r="J19" s="41"/>
      <c r="K19" s="41"/>
    </row>
    <row r="20" spans="1:11" ht="12.75">
      <c r="A20" s="57" t="s">
        <v>31</v>
      </c>
      <c r="B20" s="58"/>
      <c r="C20" s="58">
        <v>125</v>
      </c>
      <c r="D20" s="58">
        <v>0.1</v>
      </c>
      <c r="E20" s="58">
        <f t="shared" si="1"/>
        <v>0</v>
      </c>
      <c r="F20" s="59">
        <f t="shared" si="0"/>
        <v>0</v>
      </c>
      <c r="G20" s="41"/>
      <c r="H20" s="41"/>
      <c r="I20" s="41"/>
      <c r="J20" s="41"/>
      <c r="K20" s="41"/>
    </row>
    <row r="21" spans="1:11" ht="12.75">
      <c r="A21" s="57" t="s">
        <v>30</v>
      </c>
      <c r="B21" s="58"/>
      <c r="C21" s="58">
        <v>300</v>
      </c>
      <c r="D21" s="58">
        <v>0.2</v>
      </c>
      <c r="E21" s="58">
        <f t="shared" si="1"/>
        <v>0</v>
      </c>
      <c r="F21" s="59">
        <f t="shared" si="0"/>
        <v>0</v>
      </c>
      <c r="G21" s="41"/>
      <c r="H21" s="41"/>
      <c r="I21" s="41"/>
      <c r="J21" s="41"/>
      <c r="K21" s="41"/>
    </row>
    <row r="22" spans="1:11" ht="12.75">
      <c r="A22" s="57" t="s">
        <v>40</v>
      </c>
      <c r="B22" s="58"/>
      <c r="C22" s="58">
        <v>200</v>
      </c>
      <c r="D22" s="58">
        <v>1</v>
      </c>
      <c r="E22" s="58">
        <f t="shared" si="1"/>
        <v>0</v>
      </c>
      <c r="F22" s="59">
        <f t="shared" si="0"/>
        <v>0</v>
      </c>
      <c r="G22" s="41"/>
      <c r="H22" s="41"/>
      <c r="I22" s="41"/>
      <c r="J22" s="41"/>
      <c r="K22" s="41"/>
    </row>
    <row r="23" spans="1:11" ht="12.75">
      <c r="A23" s="57" t="s">
        <v>20</v>
      </c>
      <c r="B23" s="58"/>
      <c r="C23" s="58">
        <v>250</v>
      </c>
      <c r="D23" s="58">
        <v>1</v>
      </c>
      <c r="E23" s="58">
        <f t="shared" si="1"/>
        <v>0</v>
      </c>
      <c r="F23" s="59">
        <f t="shared" si="0"/>
        <v>0</v>
      </c>
      <c r="G23" s="41"/>
      <c r="H23" s="41"/>
      <c r="I23" s="41"/>
      <c r="J23" s="41"/>
      <c r="K23" s="41"/>
    </row>
    <row r="24" spans="1:11" ht="12.75">
      <c r="A24" s="57" t="s">
        <v>21</v>
      </c>
      <c r="B24" s="58"/>
      <c r="C24" s="58">
        <v>500</v>
      </c>
      <c r="D24" s="58">
        <v>0.5</v>
      </c>
      <c r="E24" s="58">
        <f t="shared" si="1"/>
        <v>0</v>
      </c>
      <c r="F24" s="59">
        <f t="shared" si="0"/>
        <v>0</v>
      </c>
      <c r="G24" s="41"/>
      <c r="H24" s="41"/>
      <c r="I24" s="41"/>
      <c r="J24" s="41"/>
      <c r="K24" s="41"/>
    </row>
    <row r="25" spans="1:11" ht="12.75">
      <c r="A25" s="57" t="s">
        <v>34</v>
      </c>
      <c r="B25" s="58"/>
      <c r="C25" s="58">
        <v>250</v>
      </c>
      <c r="D25" s="58">
        <v>2</v>
      </c>
      <c r="E25" s="58">
        <f t="shared" si="1"/>
        <v>0</v>
      </c>
      <c r="F25" s="59">
        <f t="shared" si="0"/>
        <v>0</v>
      </c>
      <c r="G25" s="41"/>
      <c r="H25" s="41"/>
      <c r="I25" s="41"/>
      <c r="J25" s="41"/>
      <c r="K25" s="41"/>
    </row>
    <row r="26" spans="1:11" ht="12.75">
      <c r="A26" s="57" t="s">
        <v>22</v>
      </c>
      <c r="B26" s="58"/>
      <c r="C26" s="58">
        <v>1450</v>
      </c>
      <c r="D26" s="58">
        <v>1</v>
      </c>
      <c r="E26" s="58">
        <f t="shared" si="1"/>
        <v>0</v>
      </c>
      <c r="F26" s="59">
        <f t="shared" si="0"/>
        <v>0</v>
      </c>
      <c r="G26" s="41"/>
      <c r="H26" s="41"/>
      <c r="I26" s="41"/>
      <c r="J26" s="41"/>
      <c r="K26" s="41"/>
    </row>
    <row r="27" spans="1:11" ht="12.75">
      <c r="A27" s="57" t="s">
        <v>23</v>
      </c>
      <c r="B27" s="58"/>
      <c r="C27" s="58">
        <v>600</v>
      </c>
      <c r="D27" s="58">
        <v>0.5</v>
      </c>
      <c r="E27" s="58">
        <f t="shared" si="1"/>
        <v>0</v>
      </c>
      <c r="F27" s="59">
        <f t="shared" si="0"/>
        <v>0</v>
      </c>
      <c r="G27" s="41"/>
      <c r="H27" s="41"/>
      <c r="I27" s="41"/>
      <c r="J27" s="41"/>
      <c r="K27" s="41"/>
    </row>
    <row r="28" spans="1:11" ht="12.75">
      <c r="A28" s="57" t="s">
        <v>24</v>
      </c>
      <c r="B28" s="58"/>
      <c r="C28" s="58">
        <v>1100</v>
      </c>
      <c r="D28" s="58">
        <v>0.2</v>
      </c>
      <c r="E28" s="58">
        <f t="shared" si="1"/>
        <v>0</v>
      </c>
      <c r="F28" s="59">
        <f t="shared" si="0"/>
        <v>0</v>
      </c>
      <c r="G28" s="41"/>
      <c r="H28" s="41"/>
      <c r="I28" s="41"/>
      <c r="J28" s="41"/>
      <c r="K28" s="41"/>
    </row>
    <row r="29" spans="1:11" ht="12.75">
      <c r="A29" s="57" t="s">
        <v>25</v>
      </c>
      <c r="B29" s="58"/>
      <c r="C29" s="58">
        <v>350</v>
      </c>
      <c r="D29" s="58">
        <v>8</v>
      </c>
      <c r="E29" s="58">
        <f t="shared" si="1"/>
        <v>0</v>
      </c>
      <c r="F29" s="59">
        <f>E29*30</f>
        <v>0</v>
      </c>
      <c r="G29" s="41"/>
      <c r="H29" s="41"/>
      <c r="I29" s="41"/>
      <c r="J29" s="41"/>
      <c r="K29" s="41"/>
    </row>
    <row r="30" spans="1:11" ht="12.75">
      <c r="A30" s="60" t="s">
        <v>47</v>
      </c>
      <c r="B30" s="61"/>
      <c r="C30" s="61">
        <v>1200</v>
      </c>
      <c r="D30" s="61">
        <v>2</v>
      </c>
      <c r="E30" s="58">
        <f t="shared" si="1"/>
        <v>0</v>
      </c>
      <c r="F30" s="59">
        <f t="shared" si="0"/>
        <v>0</v>
      </c>
      <c r="G30" s="41"/>
      <c r="H30" s="41"/>
      <c r="I30" s="41"/>
      <c r="J30" s="41"/>
      <c r="K30" s="41"/>
    </row>
    <row r="31" spans="1:11" ht="13.5" customHeight="1">
      <c r="A31" s="60" t="s">
        <v>48</v>
      </c>
      <c r="B31" s="61"/>
      <c r="C31" s="61">
        <v>150</v>
      </c>
      <c r="D31" s="61">
        <v>2</v>
      </c>
      <c r="E31" s="58">
        <f t="shared" si="1"/>
        <v>0</v>
      </c>
      <c r="F31" s="59">
        <f t="shared" si="0"/>
        <v>0</v>
      </c>
      <c r="G31" s="41"/>
      <c r="H31" s="41"/>
      <c r="I31" s="41"/>
      <c r="J31" s="41"/>
      <c r="K31" s="41"/>
    </row>
    <row r="32" spans="1:11" ht="12.75">
      <c r="A32" s="60" t="s">
        <v>44</v>
      </c>
      <c r="B32" s="61"/>
      <c r="C32" s="61">
        <v>800</v>
      </c>
      <c r="D32" s="61">
        <v>1</v>
      </c>
      <c r="E32" s="58">
        <f t="shared" si="1"/>
        <v>0</v>
      </c>
      <c r="F32" s="59">
        <f t="shared" si="0"/>
        <v>0</v>
      </c>
      <c r="G32" s="41"/>
      <c r="H32" s="41"/>
      <c r="I32" s="41"/>
      <c r="J32" s="41"/>
      <c r="K32" s="41"/>
    </row>
    <row r="33" spans="1:11" ht="12.75">
      <c r="A33" s="60" t="s">
        <v>41</v>
      </c>
      <c r="B33" s="61"/>
      <c r="C33" s="61">
        <v>1250</v>
      </c>
      <c r="D33" s="61">
        <v>3</v>
      </c>
      <c r="E33" s="58">
        <f t="shared" si="1"/>
        <v>0</v>
      </c>
      <c r="F33" s="59">
        <f t="shared" si="0"/>
        <v>0</v>
      </c>
      <c r="G33" s="41"/>
      <c r="H33" s="41"/>
      <c r="I33" s="41"/>
      <c r="J33" s="41"/>
      <c r="K33" s="41"/>
    </row>
    <row r="34" spans="1:11" ht="12.75">
      <c r="A34" s="60" t="s">
        <v>42</v>
      </c>
      <c r="B34" s="61"/>
      <c r="C34" s="61">
        <v>1850</v>
      </c>
      <c r="D34" s="61">
        <v>24</v>
      </c>
      <c r="E34" s="58">
        <f t="shared" si="1"/>
        <v>0</v>
      </c>
      <c r="F34" s="59">
        <f t="shared" si="0"/>
        <v>0</v>
      </c>
      <c r="G34" s="41"/>
      <c r="H34" s="41"/>
      <c r="I34" s="41"/>
      <c r="J34" s="41"/>
      <c r="K34" s="41"/>
    </row>
    <row r="35" spans="1:11" ht="12.75">
      <c r="A35" s="60" t="s">
        <v>56</v>
      </c>
      <c r="B35" s="61"/>
      <c r="C35" s="61">
        <v>5000</v>
      </c>
      <c r="D35" s="61">
        <v>24</v>
      </c>
      <c r="E35" s="58">
        <f t="shared" si="1"/>
        <v>0</v>
      </c>
      <c r="F35" s="59">
        <f>E35*30</f>
        <v>0</v>
      </c>
      <c r="G35" s="41"/>
      <c r="H35" s="41"/>
      <c r="I35" s="41"/>
      <c r="J35" s="41"/>
      <c r="K35" s="41"/>
    </row>
    <row r="36" spans="1:11" ht="12.75">
      <c r="A36" s="60" t="s">
        <v>57</v>
      </c>
      <c r="B36" s="61"/>
      <c r="C36" s="61">
        <v>400</v>
      </c>
      <c r="D36" s="61">
        <v>8</v>
      </c>
      <c r="E36" s="58">
        <f t="shared" si="1"/>
        <v>0</v>
      </c>
      <c r="F36" s="59">
        <f>E36*30</f>
        <v>0</v>
      </c>
      <c r="G36" s="41"/>
      <c r="H36" s="41"/>
      <c r="I36" s="41"/>
      <c r="J36" s="41"/>
      <c r="K36" s="41"/>
    </row>
    <row r="37" spans="1:11" ht="12.75">
      <c r="A37" s="60" t="s">
        <v>43</v>
      </c>
      <c r="B37" s="61"/>
      <c r="C37" s="61">
        <v>2820</v>
      </c>
      <c r="D37" s="61">
        <v>3</v>
      </c>
      <c r="E37" s="58">
        <f t="shared" si="1"/>
        <v>0</v>
      </c>
      <c r="F37" s="59">
        <f t="shared" si="0"/>
        <v>0</v>
      </c>
      <c r="G37" s="41"/>
      <c r="H37" s="41"/>
      <c r="I37" s="41"/>
      <c r="J37" s="41"/>
      <c r="K37" s="41"/>
    </row>
    <row r="38" spans="1:11" ht="13.5" thickBot="1">
      <c r="A38" s="62" t="s">
        <v>26</v>
      </c>
      <c r="B38" s="63"/>
      <c r="C38" s="63"/>
      <c r="D38" s="63"/>
      <c r="E38" s="63"/>
      <c r="F38" s="64">
        <f>SUM(F10:F37)</f>
        <v>0</v>
      </c>
      <c r="G38" s="41"/>
      <c r="H38" s="41"/>
      <c r="I38" s="41"/>
      <c r="J38" s="41"/>
      <c r="K38" s="41"/>
    </row>
    <row r="41" spans="1:2" ht="12.75">
      <c r="A41" t="s">
        <v>58</v>
      </c>
      <c r="B41" s="25">
        <v>441.45</v>
      </c>
    </row>
    <row r="42" spans="1:2" ht="12.75">
      <c r="A42" t="s">
        <v>59</v>
      </c>
      <c r="B42" s="25">
        <f>J3*B41</f>
        <v>132435</v>
      </c>
    </row>
    <row r="44" ht="12.75">
      <c r="A44" t="s">
        <v>60</v>
      </c>
    </row>
    <row r="45" ht="12.75">
      <c r="A45" t="s">
        <v>61</v>
      </c>
    </row>
    <row r="49" ht="12.75">
      <c r="A49" t="s">
        <v>62</v>
      </c>
    </row>
    <row r="50" ht="12.75">
      <c r="A50" t="s">
        <v>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G22" sqref="G22"/>
    </sheetView>
  </sheetViews>
  <sheetFormatPr defaultColWidth="11.421875" defaultRowHeight="12.75" outlineLevelCol="1"/>
  <cols>
    <col min="1" max="1" width="21.8515625" style="0" customWidth="1"/>
    <col min="2" max="2" width="8.8515625" style="0" customWidth="1"/>
    <col min="3" max="3" width="8.28125" style="0" customWidth="1" outlineLevel="1"/>
    <col min="4" max="4" width="7.140625" style="0" customWidth="1" outlineLevel="1"/>
    <col min="5" max="5" width="7.28125" style="0" customWidth="1" outlineLevel="1"/>
    <col min="6" max="6" width="9.28125" style="0" customWidth="1"/>
    <col min="7" max="7" width="8.140625" style="0" customWidth="1"/>
    <col min="8" max="8" width="4.28125" style="0" customWidth="1"/>
    <col min="9" max="9" width="5.28125" style="0" customWidth="1"/>
    <col min="10" max="10" width="10.7109375" style="0" customWidth="1"/>
    <col min="11" max="11" width="8.00390625" style="0" customWidth="1"/>
    <col min="12" max="12" width="6.57421875" style="0" customWidth="1"/>
    <col min="13" max="13" width="7.140625" style="0" customWidth="1" outlineLevel="1"/>
    <col min="14" max="14" width="6.140625" style="0" customWidth="1" outlineLevel="1"/>
    <col min="15" max="15" width="8.421875" style="0" customWidth="1" outlineLevel="1"/>
    <col min="16" max="16" width="8.421875" style="0" bestFit="1" customWidth="1" outlineLevel="1"/>
    <col min="17" max="17" width="6.28125" style="0" hidden="1" customWidth="1" outlineLevel="1"/>
    <col min="18" max="18" width="7.28125" style="0" customWidth="1" outlineLevel="1"/>
    <col min="19" max="19" width="6.140625" style="0" customWidth="1" outlineLevel="1"/>
    <col min="20" max="20" width="5.28125" style="0" customWidth="1" outlineLevel="1"/>
  </cols>
  <sheetData>
    <row r="1" spans="1:15" ht="12.75">
      <c r="A1" s="34" t="s">
        <v>38</v>
      </c>
      <c r="B1" s="34" t="s">
        <v>0</v>
      </c>
      <c r="C1" s="34" t="s">
        <v>1</v>
      </c>
      <c r="D1" s="34" t="s">
        <v>2</v>
      </c>
      <c r="E1" s="34" t="s">
        <v>3</v>
      </c>
      <c r="F1" s="34">
        <v>1000</v>
      </c>
      <c r="G1" s="34" t="s">
        <v>4</v>
      </c>
      <c r="H1" s="34" t="s">
        <v>11</v>
      </c>
      <c r="I1" s="34" t="s">
        <v>12</v>
      </c>
      <c r="J1" s="34" t="s">
        <v>36</v>
      </c>
      <c r="K1" s="35"/>
      <c r="L1" s="2"/>
      <c r="M1" s="2"/>
      <c r="N1" s="2"/>
      <c r="O1" s="2"/>
    </row>
    <row r="2" spans="1:11" ht="13.5" thickBot="1">
      <c r="A2" s="36" t="s">
        <v>37</v>
      </c>
      <c r="B2" s="37">
        <f>G7</f>
        <v>0.8666666666666667</v>
      </c>
      <c r="C2" s="38">
        <v>220</v>
      </c>
      <c r="D2" s="38">
        <v>1.732</v>
      </c>
      <c r="E2" s="38">
        <v>0.97</v>
      </c>
      <c r="F2" s="38">
        <v>1000</v>
      </c>
      <c r="G2" s="38">
        <v>24</v>
      </c>
      <c r="H2" s="38">
        <v>30</v>
      </c>
      <c r="I2" s="39">
        <v>1</v>
      </c>
      <c r="J2" s="40">
        <f>(B2*C2)/F2*D2*E2*G2*H2*I2</f>
        <v>230.6358912</v>
      </c>
      <c r="K2" s="41"/>
    </row>
    <row r="3" spans="1:15" ht="16.5" thickBot="1">
      <c r="A3" s="36" t="s">
        <v>39</v>
      </c>
      <c r="B3" s="42">
        <f>F7</f>
        <v>2.6</v>
      </c>
      <c r="C3" s="43">
        <v>124</v>
      </c>
      <c r="D3" s="44"/>
      <c r="E3" s="44" t="s">
        <v>55</v>
      </c>
      <c r="F3" s="45"/>
      <c r="G3" s="46"/>
      <c r="H3" s="44"/>
      <c r="I3" s="44"/>
      <c r="J3" s="47">
        <f>(B3*C3)/F2*G2*H2*I2</f>
        <v>232.12800000000001</v>
      </c>
      <c r="K3" s="41"/>
      <c r="M3" s="4"/>
      <c r="N3" s="4"/>
      <c r="O3" s="4"/>
    </row>
    <row r="4" spans="1:11" ht="12.75">
      <c r="A4" s="41"/>
      <c r="B4" s="41"/>
      <c r="C4" s="41"/>
      <c r="D4" s="41"/>
      <c r="E4" s="41"/>
      <c r="F4" s="41"/>
      <c r="G4" s="48"/>
      <c r="H4" s="41"/>
      <c r="I4" s="41"/>
      <c r="J4" s="41"/>
      <c r="K4" s="41"/>
    </row>
    <row r="5" spans="1:11" ht="12.75">
      <c r="A5" s="41"/>
      <c r="B5" s="49" t="s">
        <v>45</v>
      </c>
      <c r="C5" s="41"/>
      <c r="D5" s="41"/>
      <c r="E5" s="41"/>
      <c r="F5" s="41"/>
      <c r="G5" s="41"/>
      <c r="H5" s="41"/>
      <c r="I5" s="41"/>
      <c r="J5" s="41"/>
      <c r="K5" s="41"/>
    </row>
    <row r="6" spans="1:11" ht="15.75">
      <c r="A6" s="34" t="s">
        <v>5</v>
      </c>
      <c r="B6" s="34" t="s">
        <v>6</v>
      </c>
      <c r="C6" s="34" t="s">
        <v>7</v>
      </c>
      <c r="D6" s="34" t="s">
        <v>8</v>
      </c>
      <c r="E6" s="34" t="s">
        <v>9</v>
      </c>
      <c r="F6" s="34" t="s">
        <v>46</v>
      </c>
      <c r="G6" s="50" t="s">
        <v>10</v>
      </c>
      <c r="H6" s="41"/>
      <c r="I6" s="41"/>
      <c r="J6" s="41"/>
      <c r="K6" s="41"/>
    </row>
    <row r="7" spans="1:11" ht="15.75">
      <c r="A7" s="51">
        <v>2.6</v>
      </c>
      <c r="B7" s="51"/>
      <c r="C7" s="51"/>
      <c r="D7" s="51"/>
      <c r="E7" s="51"/>
      <c r="F7" s="51">
        <f>A7+B7+C7</f>
        <v>2.6</v>
      </c>
      <c r="G7" s="52">
        <f>(A7+B7+C7)/3</f>
        <v>0.8666666666666667</v>
      </c>
      <c r="H7" s="41"/>
      <c r="I7" s="41"/>
      <c r="J7" s="41"/>
      <c r="K7" s="41"/>
    </row>
    <row r="8" spans="1:11" ht="13.5" thickBot="1">
      <c r="A8" s="44"/>
      <c r="B8" s="44"/>
      <c r="C8" s="44"/>
      <c r="D8" s="44"/>
      <c r="E8" s="44"/>
      <c r="F8" s="44"/>
      <c r="G8" s="41"/>
      <c r="H8" s="41"/>
      <c r="I8" s="41"/>
      <c r="J8" s="41"/>
      <c r="K8" s="41"/>
    </row>
    <row r="9" spans="1:11" ht="38.25">
      <c r="A9" s="53" t="s">
        <v>13</v>
      </c>
      <c r="B9" s="54" t="s">
        <v>16</v>
      </c>
      <c r="C9" s="54" t="s">
        <v>33</v>
      </c>
      <c r="D9" s="55" t="s">
        <v>14</v>
      </c>
      <c r="E9" s="55" t="s">
        <v>49</v>
      </c>
      <c r="F9" s="56" t="s">
        <v>15</v>
      </c>
      <c r="G9" s="41"/>
      <c r="H9" s="41"/>
      <c r="I9" s="41"/>
      <c r="J9" s="41"/>
      <c r="K9" s="41"/>
    </row>
    <row r="10" spans="1:11" ht="12.75">
      <c r="A10" s="57" t="s">
        <v>17</v>
      </c>
      <c r="B10" s="58"/>
      <c r="C10" s="58">
        <v>60</v>
      </c>
      <c r="D10" s="58">
        <v>4</v>
      </c>
      <c r="E10" s="58">
        <f>B10*C10*D10/1000</f>
        <v>0</v>
      </c>
      <c r="F10" s="59">
        <f>E10*30</f>
        <v>0</v>
      </c>
      <c r="G10" s="41"/>
      <c r="H10" s="41"/>
      <c r="I10" s="41"/>
      <c r="J10" s="41">
        <v>17779</v>
      </c>
      <c r="K10" s="41"/>
    </row>
    <row r="11" spans="1:11" ht="12.75">
      <c r="A11" s="57" t="s">
        <v>27</v>
      </c>
      <c r="B11" s="58"/>
      <c r="C11" s="58">
        <v>100</v>
      </c>
      <c r="D11" s="58">
        <v>2</v>
      </c>
      <c r="E11" s="58">
        <f>B11*C11*D11/1000</f>
        <v>0</v>
      </c>
      <c r="F11" s="59">
        <f aca="true" t="shared" si="0" ref="F11:F37">E11*30</f>
        <v>0</v>
      </c>
      <c r="G11" s="41"/>
      <c r="H11" s="41"/>
      <c r="I11" s="41"/>
      <c r="J11" s="41"/>
      <c r="K11" s="41"/>
    </row>
    <row r="12" spans="1:11" ht="12.75">
      <c r="A12" s="57" t="s">
        <v>35</v>
      </c>
      <c r="B12" s="58">
        <v>6</v>
      </c>
      <c r="C12" s="58">
        <v>25</v>
      </c>
      <c r="D12" s="58">
        <v>3</v>
      </c>
      <c r="E12" s="58">
        <f aca="true" t="shared" si="1" ref="E12:E37">B12*C12*D12/1000</f>
        <v>0.45</v>
      </c>
      <c r="F12" s="59">
        <f>E12*30</f>
        <v>13.5</v>
      </c>
      <c r="G12" s="41"/>
      <c r="H12" s="41"/>
      <c r="I12" s="41"/>
      <c r="J12" s="65"/>
      <c r="K12" s="41"/>
    </row>
    <row r="13" spans="1:11" ht="12.75">
      <c r="A13" s="57" t="s">
        <v>50</v>
      </c>
      <c r="B13" s="58"/>
      <c r="C13" s="58">
        <v>90</v>
      </c>
      <c r="D13" s="58">
        <v>17</v>
      </c>
      <c r="E13" s="58">
        <f t="shared" si="1"/>
        <v>0</v>
      </c>
      <c r="F13" s="59">
        <f>E13*30</f>
        <v>0</v>
      </c>
      <c r="G13" s="41"/>
      <c r="H13" s="41"/>
      <c r="I13" s="41"/>
      <c r="J13" s="65"/>
      <c r="K13" s="41"/>
    </row>
    <row r="14" spans="1:11" ht="12.75">
      <c r="A14" s="57" t="s">
        <v>51</v>
      </c>
      <c r="B14" s="58"/>
      <c r="C14" s="58">
        <v>180</v>
      </c>
      <c r="D14" s="58">
        <v>4</v>
      </c>
      <c r="E14" s="58">
        <f t="shared" si="1"/>
        <v>0</v>
      </c>
      <c r="F14" s="59">
        <v>0</v>
      </c>
      <c r="G14" s="41"/>
      <c r="H14" s="41"/>
      <c r="I14" s="41"/>
      <c r="J14" s="65"/>
      <c r="K14" s="41"/>
    </row>
    <row r="15" spans="1:11" ht="12.75">
      <c r="A15" s="57" t="s">
        <v>18</v>
      </c>
      <c r="B15" s="58"/>
      <c r="C15" s="58">
        <v>1000</v>
      </c>
      <c r="D15" s="58">
        <v>2</v>
      </c>
      <c r="E15" s="58">
        <f t="shared" si="1"/>
        <v>0</v>
      </c>
      <c r="F15" s="59">
        <f t="shared" si="0"/>
        <v>0</v>
      </c>
      <c r="G15" s="41"/>
      <c r="H15" s="41"/>
      <c r="I15" s="41"/>
      <c r="J15" s="65"/>
      <c r="K15" s="41"/>
    </row>
    <row r="16" spans="1:11" ht="12.75">
      <c r="A16" s="57" t="s">
        <v>32</v>
      </c>
      <c r="B16" s="58">
        <v>1</v>
      </c>
      <c r="C16" s="58">
        <v>200</v>
      </c>
      <c r="D16" s="58">
        <v>20</v>
      </c>
      <c r="E16" s="58">
        <f t="shared" si="1"/>
        <v>4</v>
      </c>
      <c r="F16" s="59">
        <f t="shared" si="0"/>
        <v>120</v>
      </c>
      <c r="G16" s="41"/>
      <c r="H16" s="41"/>
      <c r="I16" s="41"/>
      <c r="J16" s="65"/>
      <c r="K16" s="41"/>
    </row>
    <row r="17" spans="1:11" ht="12.75">
      <c r="A17" s="57" t="s">
        <v>28</v>
      </c>
      <c r="B17" s="58"/>
      <c r="C17" s="58">
        <v>450</v>
      </c>
      <c r="D17" s="58">
        <v>8</v>
      </c>
      <c r="E17" s="58">
        <f t="shared" si="1"/>
        <v>0</v>
      </c>
      <c r="F17" s="59">
        <f t="shared" si="0"/>
        <v>0</v>
      </c>
      <c r="G17" s="41"/>
      <c r="H17" s="41"/>
      <c r="I17" s="41"/>
      <c r="J17" s="41"/>
      <c r="K17" s="41"/>
    </row>
    <row r="18" spans="1:11" ht="12.75">
      <c r="A18" s="57" t="s">
        <v>29</v>
      </c>
      <c r="B18" s="58"/>
      <c r="C18" s="58">
        <v>580</v>
      </c>
      <c r="D18" s="58">
        <v>8</v>
      </c>
      <c r="E18" s="58">
        <f t="shared" si="1"/>
        <v>0</v>
      </c>
      <c r="F18" s="59">
        <f t="shared" si="0"/>
        <v>0</v>
      </c>
      <c r="G18" s="41"/>
      <c r="H18" s="41"/>
      <c r="I18" s="41"/>
      <c r="J18" s="41"/>
      <c r="K18" s="41"/>
    </row>
    <row r="19" spans="1:11" ht="12.75">
      <c r="A19" s="57" t="s">
        <v>19</v>
      </c>
      <c r="B19" s="58">
        <v>1</v>
      </c>
      <c r="C19" s="58">
        <v>150</v>
      </c>
      <c r="D19" s="58">
        <v>6</v>
      </c>
      <c r="E19" s="58">
        <f t="shared" si="1"/>
        <v>0.9</v>
      </c>
      <c r="F19" s="59">
        <f t="shared" si="0"/>
        <v>27</v>
      </c>
      <c r="G19" s="41"/>
      <c r="H19" s="41"/>
      <c r="I19" s="41"/>
      <c r="J19" s="41"/>
      <c r="K19" s="41"/>
    </row>
    <row r="20" spans="1:11" ht="12.75">
      <c r="A20" s="57" t="s">
        <v>31</v>
      </c>
      <c r="B20" s="58"/>
      <c r="C20" s="58">
        <v>125</v>
      </c>
      <c r="D20" s="58">
        <v>0.1</v>
      </c>
      <c r="E20" s="58">
        <f t="shared" si="1"/>
        <v>0</v>
      </c>
      <c r="F20" s="59">
        <f t="shared" si="0"/>
        <v>0</v>
      </c>
      <c r="G20" s="41"/>
      <c r="H20" s="41"/>
      <c r="I20" s="41"/>
      <c r="J20" s="41"/>
      <c r="K20" s="41"/>
    </row>
    <row r="21" spans="1:11" ht="12.75">
      <c r="A21" s="57" t="s">
        <v>30</v>
      </c>
      <c r="B21" s="58"/>
      <c r="C21" s="58">
        <v>300</v>
      </c>
      <c r="D21" s="58">
        <v>0.2</v>
      </c>
      <c r="E21" s="58">
        <f t="shared" si="1"/>
        <v>0</v>
      </c>
      <c r="F21" s="59">
        <f t="shared" si="0"/>
        <v>0</v>
      </c>
      <c r="G21" s="41"/>
      <c r="H21" s="41"/>
      <c r="I21" s="41"/>
      <c r="J21" s="41"/>
      <c r="K21" s="41"/>
    </row>
    <row r="22" spans="1:11" ht="12.75">
      <c r="A22" s="57" t="s">
        <v>40</v>
      </c>
      <c r="B22" s="58"/>
      <c r="C22" s="58">
        <v>200</v>
      </c>
      <c r="D22" s="58">
        <v>1</v>
      </c>
      <c r="E22" s="58">
        <f t="shared" si="1"/>
        <v>0</v>
      </c>
      <c r="F22" s="59">
        <f t="shared" si="0"/>
        <v>0</v>
      </c>
      <c r="G22" s="41"/>
      <c r="H22" s="41"/>
      <c r="I22" s="41"/>
      <c r="J22" s="41"/>
      <c r="K22" s="41"/>
    </row>
    <row r="23" spans="1:11" ht="12.75">
      <c r="A23" s="57" t="s">
        <v>20</v>
      </c>
      <c r="B23" s="58"/>
      <c r="C23" s="58">
        <v>250</v>
      </c>
      <c r="D23" s="58">
        <v>1</v>
      </c>
      <c r="E23" s="58">
        <f t="shared" si="1"/>
        <v>0</v>
      </c>
      <c r="F23" s="59">
        <f t="shared" si="0"/>
        <v>0</v>
      </c>
      <c r="G23" s="41"/>
      <c r="H23" s="41"/>
      <c r="I23" s="41"/>
      <c r="J23" s="41"/>
      <c r="K23" s="41"/>
    </row>
    <row r="24" spans="1:11" ht="12.75">
      <c r="A24" s="57" t="s">
        <v>21</v>
      </c>
      <c r="B24" s="58"/>
      <c r="C24" s="58">
        <v>500</v>
      </c>
      <c r="D24" s="58">
        <v>0.5</v>
      </c>
      <c r="E24" s="58">
        <f t="shared" si="1"/>
        <v>0</v>
      </c>
      <c r="F24" s="59">
        <f t="shared" si="0"/>
        <v>0</v>
      </c>
      <c r="G24" s="41"/>
      <c r="H24" s="41"/>
      <c r="I24" s="41"/>
      <c r="J24" s="41"/>
      <c r="K24" s="41"/>
    </row>
    <row r="25" spans="1:11" ht="12.75">
      <c r="A25" s="57" t="s">
        <v>34</v>
      </c>
      <c r="B25" s="58"/>
      <c r="C25" s="58">
        <v>250</v>
      </c>
      <c r="D25" s="58">
        <v>2</v>
      </c>
      <c r="E25" s="58">
        <f t="shared" si="1"/>
        <v>0</v>
      </c>
      <c r="F25" s="59">
        <f t="shared" si="0"/>
        <v>0</v>
      </c>
      <c r="G25" s="41"/>
      <c r="H25" s="41"/>
      <c r="I25" s="41"/>
      <c r="J25" s="41"/>
      <c r="K25" s="41"/>
    </row>
    <row r="26" spans="1:11" ht="12.75">
      <c r="A26" s="57" t="s">
        <v>22</v>
      </c>
      <c r="B26" s="58"/>
      <c r="C26" s="58">
        <v>1450</v>
      </c>
      <c r="D26" s="58">
        <v>1</v>
      </c>
      <c r="E26" s="58">
        <f t="shared" si="1"/>
        <v>0</v>
      </c>
      <c r="F26" s="59">
        <f t="shared" si="0"/>
        <v>0</v>
      </c>
      <c r="G26" s="41"/>
      <c r="H26" s="41"/>
      <c r="I26" s="41"/>
      <c r="J26" s="41"/>
      <c r="K26" s="41"/>
    </row>
    <row r="27" spans="1:11" ht="12.75">
      <c r="A27" s="57" t="s">
        <v>23</v>
      </c>
      <c r="B27" s="58"/>
      <c r="C27" s="58">
        <v>600</v>
      </c>
      <c r="D27" s="58">
        <v>0.5</v>
      </c>
      <c r="E27" s="58">
        <f t="shared" si="1"/>
        <v>0</v>
      </c>
      <c r="F27" s="59">
        <f t="shared" si="0"/>
        <v>0</v>
      </c>
      <c r="G27" s="41"/>
      <c r="H27" s="41"/>
      <c r="I27" s="41"/>
      <c r="J27" s="41"/>
      <c r="K27" s="41"/>
    </row>
    <row r="28" spans="1:11" ht="12.75">
      <c r="A28" s="57" t="s">
        <v>24</v>
      </c>
      <c r="B28" s="58"/>
      <c r="C28" s="58">
        <v>1100</v>
      </c>
      <c r="D28" s="58">
        <v>0.2</v>
      </c>
      <c r="E28" s="58">
        <f t="shared" si="1"/>
        <v>0</v>
      </c>
      <c r="F28" s="59">
        <f t="shared" si="0"/>
        <v>0</v>
      </c>
      <c r="G28" s="41"/>
      <c r="H28" s="41"/>
      <c r="I28" s="41"/>
      <c r="J28" s="41"/>
      <c r="K28" s="41"/>
    </row>
    <row r="29" spans="1:11" ht="12.75">
      <c r="A29" s="57" t="s">
        <v>25</v>
      </c>
      <c r="B29" s="58"/>
      <c r="C29" s="58">
        <v>350</v>
      </c>
      <c r="D29" s="58">
        <v>8</v>
      </c>
      <c r="E29" s="58">
        <f t="shared" si="1"/>
        <v>0</v>
      </c>
      <c r="F29" s="59">
        <f>E29*30</f>
        <v>0</v>
      </c>
      <c r="G29" s="41"/>
      <c r="H29" s="41"/>
      <c r="I29" s="41"/>
      <c r="J29" s="41"/>
      <c r="K29" s="41"/>
    </row>
    <row r="30" spans="1:11" ht="12.75">
      <c r="A30" s="60" t="s">
        <v>47</v>
      </c>
      <c r="B30" s="61">
        <v>1</v>
      </c>
      <c r="C30" s="61">
        <v>1200</v>
      </c>
      <c r="D30" s="61">
        <v>2</v>
      </c>
      <c r="E30" s="58">
        <f t="shared" si="1"/>
        <v>2.4</v>
      </c>
      <c r="F30" s="59">
        <f t="shared" si="0"/>
        <v>72</v>
      </c>
      <c r="G30" s="41"/>
      <c r="H30" s="41"/>
      <c r="I30" s="41"/>
      <c r="J30" s="41"/>
      <c r="K30" s="41"/>
    </row>
    <row r="31" spans="1:11" ht="13.5" customHeight="1">
      <c r="A31" s="60" t="s">
        <v>48</v>
      </c>
      <c r="B31" s="61"/>
      <c r="C31" s="61">
        <v>150</v>
      </c>
      <c r="D31" s="61">
        <v>2</v>
      </c>
      <c r="E31" s="58">
        <f t="shared" si="1"/>
        <v>0</v>
      </c>
      <c r="F31" s="59">
        <f t="shared" si="0"/>
        <v>0</v>
      </c>
      <c r="G31" s="41"/>
      <c r="H31" s="41"/>
      <c r="I31" s="41"/>
      <c r="J31" s="41"/>
      <c r="K31" s="41"/>
    </row>
    <row r="32" spans="1:11" ht="12.75">
      <c r="A32" s="60" t="s">
        <v>44</v>
      </c>
      <c r="B32" s="61"/>
      <c r="C32" s="61">
        <v>800</v>
      </c>
      <c r="D32" s="61">
        <v>1</v>
      </c>
      <c r="E32" s="58">
        <f t="shared" si="1"/>
        <v>0</v>
      </c>
      <c r="F32" s="59">
        <f t="shared" si="0"/>
        <v>0</v>
      </c>
      <c r="G32" s="41"/>
      <c r="H32" s="41"/>
      <c r="I32" s="41"/>
      <c r="J32" s="41"/>
      <c r="K32" s="41"/>
    </row>
    <row r="33" spans="1:11" ht="12.75">
      <c r="A33" s="60" t="s">
        <v>41</v>
      </c>
      <c r="B33" s="61"/>
      <c r="C33" s="61">
        <v>1250</v>
      </c>
      <c r="D33" s="61">
        <v>3</v>
      </c>
      <c r="E33" s="58">
        <f t="shared" si="1"/>
        <v>0</v>
      </c>
      <c r="F33" s="59">
        <f t="shared" si="0"/>
        <v>0</v>
      </c>
      <c r="G33" s="41"/>
      <c r="H33" s="41"/>
      <c r="I33" s="41"/>
      <c r="J33" s="41"/>
      <c r="K33" s="41"/>
    </row>
    <row r="34" spans="1:11" ht="12.75">
      <c r="A34" s="60" t="s">
        <v>42</v>
      </c>
      <c r="B34" s="61"/>
      <c r="C34" s="61">
        <v>1850</v>
      </c>
      <c r="D34" s="61">
        <v>24</v>
      </c>
      <c r="E34" s="58">
        <f t="shared" si="1"/>
        <v>0</v>
      </c>
      <c r="F34" s="59">
        <f t="shared" si="0"/>
        <v>0</v>
      </c>
      <c r="G34" s="41"/>
      <c r="H34" s="41"/>
      <c r="I34" s="41"/>
      <c r="J34" s="41"/>
      <c r="K34" s="41"/>
    </row>
    <row r="35" spans="1:11" ht="12.75">
      <c r="A35" s="60" t="s">
        <v>56</v>
      </c>
      <c r="B35" s="61"/>
      <c r="C35" s="61">
        <v>5000</v>
      </c>
      <c r="D35" s="61">
        <v>24</v>
      </c>
      <c r="E35" s="58">
        <f t="shared" si="1"/>
        <v>0</v>
      </c>
      <c r="F35" s="59">
        <f>E35*30</f>
        <v>0</v>
      </c>
      <c r="G35" s="41"/>
      <c r="H35" s="41"/>
      <c r="I35" s="41"/>
      <c r="J35" s="41"/>
      <c r="K35" s="41"/>
    </row>
    <row r="36" spans="1:11" ht="12.75">
      <c r="A36" s="60" t="s">
        <v>57</v>
      </c>
      <c r="B36" s="61"/>
      <c r="C36" s="61">
        <v>400</v>
      </c>
      <c r="D36" s="61">
        <v>8</v>
      </c>
      <c r="E36" s="58">
        <f t="shared" si="1"/>
        <v>0</v>
      </c>
      <c r="F36" s="59">
        <f>E36*30</f>
        <v>0</v>
      </c>
      <c r="G36" s="41"/>
      <c r="H36" s="41"/>
      <c r="I36" s="41"/>
      <c r="J36" s="41"/>
      <c r="K36" s="41"/>
    </row>
    <row r="37" spans="1:11" ht="12.75">
      <c r="A37" s="60" t="s">
        <v>43</v>
      </c>
      <c r="B37" s="61"/>
      <c r="C37" s="61">
        <v>2820</v>
      </c>
      <c r="D37" s="61">
        <v>3</v>
      </c>
      <c r="E37" s="58">
        <f t="shared" si="1"/>
        <v>0</v>
      </c>
      <c r="F37" s="59">
        <f t="shared" si="0"/>
        <v>0</v>
      </c>
      <c r="G37" s="41"/>
      <c r="H37" s="41"/>
      <c r="I37" s="41"/>
      <c r="J37" s="41"/>
      <c r="K37" s="41"/>
    </row>
    <row r="38" spans="1:11" ht="13.5" thickBot="1">
      <c r="A38" s="62" t="s">
        <v>26</v>
      </c>
      <c r="B38" s="63"/>
      <c r="C38" s="63"/>
      <c r="D38" s="63"/>
      <c r="E38" s="63"/>
      <c r="F38" s="64">
        <f>SUM(F10:F37)</f>
        <v>232.5</v>
      </c>
      <c r="G38" s="41"/>
      <c r="H38" s="41"/>
      <c r="I38" s="41"/>
      <c r="J38" s="41"/>
      <c r="K38" s="41"/>
    </row>
    <row r="41" spans="1:2" ht="12.75">
      <c r="A41" t="s">
        <v>58</v>
      </c>
      <c r="B41" s="25">
        <v>443.66</v>
      </c>
    </row>
    <row r="42" spans="1:2" ht="12.75">
      <c r="A42" t="s">
        <v>59</v>
      </c>
      <c r="B42" s="25">
        <f>J3*B41</f>
        <v>102985.90848000001</v>
      </c>
    </row>
    <row r="44" ht="12.75">
      <c r="A44" t="s">
        <v>60</v>
      </c>
    </row>
    <row r="45" ht="12.75">
      <c r="A45" t="s">
        <v>61</v>
      </c>
    </row>
    <row r="49" ht="12.75">
      <c r="A49" t="s">
        <v>64</v>
      </c>
    </row>
    <row r="50" ht="12.75">
      <c r="A50" t="s">
        <v>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G3" sqref="G3"/>
    </sheetView>
  </sheetViews>
  <sheetFormatPr defaultColWidth="11.421875" defaultRowHeight="12.75" outlineLevelCol="1"/>
  <cols>
    <col min="1" max="1" width="21.8515625" style="0" customWidth="1"/>
    <col min="2" max="2" width="8.8515625" style="0" customWidth="1"/>
    <col min="3" max="3" width="8.28125" style="0" customWidth="1" outlineLevel="1"/>
    <col min="4" max="4" width="7.140625" style="0" customWidth="1" outlineLevel="1"/>
    <col min="5" max="5" width="7.28125" style="0" customWidth="1" outlineLevel="1"/>
    <col min="6" max="6" width="9.28125" style="0" customWidth="1"/>
    <col min="7" max="7" width="8.140625" style="0" customWidth="1"/>
    <col min="8" max="8" width="4.28125" style="0" customWidth="1"/>
    <col min="9" max="9" width="5.28125" style="0" customWidth="1"/>
    <col min="10" max="10" width="10.7109375" style="0" customWidth="1"/>
    <col min="11" max="11" width="8.00390625" style="0" customWidth="1"/>
    <col min="12" max="12" width="6.57421875" style="0" customWidth="1"/>
    <col min="13" max="13" width="7.140625" style="0" customWidth="1" outlineLevel="1"/>
    <col min="14" max="14" width="6.140625" style="0" customWidth="1" outlineLevel="1"/>
    <col min="15" max="15" width="8.421875" style="0" customWidth="1" outlineLevel="1"/>
    <col min="16" max="16" width="8.421875" style="0" bestFit="1" customWidth="1" outlineLevel="1"/>
    <col min="17" max="17" width="6.28125" style="0" hidden="1" customWidth="1" outlineLevel="1"/>
    <col min="18" max="18" width="7.28125" style="0" customWidth="1" outlineLevel="1"/>
    <col min="19" max="19" width="6.140625" style="0" customWidth="1" outlineLevel="1"/>
    <col min="20" max="20" width="5.28125" style="0" customWidth="1" outlineLevel="1"/>
  </cols>
  <sheetData>
    <row r="1" spans="1:15" ht="12.75">
      <c r="A1" s="34" t="s">
        <v>38</v>
      </c>
      <c r="B1" s="34" t="s">
        <v>0</v>
      </c>
      <c r="C1" s="34" t="s">
        <v>1</v>
      </c>
      <c r="D1" s="34" t="s">
        <v>2</v>
      </c>
      <c r="E1" s="34" t="s">
        <v>3</v>
      </c>
      <c r="F1" s="34">
        <v>1000</v>
      </c>
      <c r="G1" s="34" t="s">
        <v>4</v>
      </c>
      <c r="H1" s="34" t="s">
        <v>11</v>
      </c>
      <c r="I1" s="34" t="s">
        <v>12</v>
      </c>
      <c r="J1" s="34" t="s">
        <v>36</v>
      </c>
      <c r="K1" s="35"/>
      <c r="L1" s="2"/>
      <c r="M1" s="2"/>
      <c r="N1" s="2"/>
      <c r="O1" s="2"/>
    </row>
    <row r="2" spans="1:11" ht="13.5" thickBot="1">
      <c r="A2" s="36" t="s">
        <v>37</v>
      </c>
      <c r="B2" s="37">
        <f>G7</f>
        <v>0.8666666666666667</v>
      </c>
      <c r="C2" s="38">
        <v>220</v>
      </c>
      <c r="D2" s="38">
        <v>1.732</v>
      </c>
      <c r="E2" s="38">
        <v>0.97</v>
      </c>
      <c r="F2" s="38">
        <v>1000</v>
      </c>
      <c r="G2" s="38">
        <v>8</v>
      </c>
      <c r="H2" s="38">
        <v>30</v>
      </c>
      <c r="I2" s="39">
        <v>1</v>
      </c>
      <c r="J2" s="40">
        <f>(B2*C2)/F2*D2*E2*G2*H2*I2</f>
        <v>76.87863039999999</v>
      </c>
      <c r="K2" s="41"/>
    </row>
    <row r="3" spans="1:15" ht="16.5" thickBot="1">
      <c r="A3" s="36" t="s">
        <v>39</v>
      </c>
      <c r="B3" s="42">
        <v>2.4</v>
      </c>
      <c r="C3" s="43">
        <v>124</v>
      </c>
      <c r="D3" s="44"/>
      <c r="E3" s="44" t="s">
        <v>55</v>
      </c>
      <c r="F3" s="45"/>
      <c r="G3" s="46"/>
      <c r="H3" s="44"/>
      <c r="I3" s="44"/>
      <c r="J3" s="47">
        <f>(B3*C3)/F2*G2*H2*I2</f>
        <v>71.42399999999999</v>
      </c>
      <c r="K3" s="41"/>
      <c r="M3" s="4"/>
      <c r="N3" s="4"/>
      <c r="O3" s="4"/>
    </row>
    <row r="4" spans="1:11" ht="12.75">
      <c r="A4" s="41"/>
      <c r="B4" s="41"/>
      <c r="C4" s="41"/>
      <c r="D4" s="41"/>
      <c r="E4" s="41"/>
      <c r="F4" s="41"/>
      <c r="G4" s="48"/>
      <c r="H4" s="41"/>
      <c r="I4" s="41"/>
      <c r="J4" s="41"/>
      <c r="K4" s="41"/>
    </row>
    <row r="5" spans="1:11" ht="12.75">
      <c r="A5" s="41"/>
      <c r="B5" s="49" t="s">
        <v>45</v>
      </c>
      <c r="C5" s="41"/>
      <c r="D5" s="41"/>
      <c r="E5" s="41"/>
      <c r="F5" s="41"/>
      <c r="G5" s="41"/>
      <c r="H5" s="41"/>
      <c r="I5" s="41"/>
      <c r="J5" s="41"/>
      <c r="K5" s="41"/>
    </row>
    <row r="6" spans="1:11" ht="15.75">
      <c r="A6" s="34" t="s">
        <v>5</v>
      </c>
      <c r="B6" s="34" t="s">
        <v>6</v>
      </c>
      <c r="C6" s="34" t="s">
        <v>7</v>
      </c>
      <c r="D6" s="34" t="s">
        <v>8</v>
      </c>
      <c r="E6" s="34" t="s">
        <v>9</v>
      </c>
      <c r="F6" s="34" t="s">
        <v>46</v>
      </c>
      <c r="G6" s="50" t="s">
        <v>10</v>
      </c>
      <c r="H6" s="41"/>
      <c r="I6" s="41"/>
      <c r="J6" s="41"/>
      <c r="K6" s="41"/>
    </row>
    <row r="7" spans="1:11" ht="15.75">
      <c r="A7" s="51">
        <v>2.6</v>
      </c>
      <c r="B7" s="51"/>
      <c r="C7" s="51"/>
      <c r="D7" s="51"/>
      <c r="E7" s="51"/>
      <c r="F7" s="51">
        <f>A7+B7+C7</f>
        <v>2.6</v>
      </c>
      <c r="G7" s="52">
        <f>(A7+B7+C7)/3</f>
        <v>0.8666666666666667</v>
      </c>
      <c r="H7" s="41"/>
      <c r="I7" s="41"/>
      <c r="J7" s="41"/>
      <c r="K7" s="41"/>
    </row>
    <row r="8" spans="1:11" ht="13.5" thickBot="1">
      <c r="A8" s="44"/>
      <c r="B8" s="44"/>
      <c r="C8" s="44"/>
      <c r="D8" s="44"/>
      <c r="E8" s="44"/>
      <c r="F8" s="44"/>
      <c r="G8" s="41"/>
      <c r="H8" s="41"/>
      <c r="I8" s="41"/>
      <c r="J8" s="41"/>
      <c r="K8" s="41"/>
    </row>
    <row r="9" spans="1:11" ht="38.25">
      <c r="A9" s="53" t="s">
        <v>13</v>
      </c>
      <c r="B9" s="54" t="s">
        <v>16</v>
      </c>
      <c r="C9" s="54" t="s">
        <v>33</v>
      </c>
      <c r="D9" s="55" t="s">
        <v>14</v>
      </c>
      <c r="E9" s="55" t="s">
        <v>49</v>
      </c>
      <c r="F9" s="56" t="s">
        <v>15</v>
      </c>
      <c r="G9" s="41"/>
      <c r="H9" s="41"/>
      <c r="I9" s="41"/>
      <c r="J9" s="41"/>
      <c r="K9" s="41"/>
    </row>
    <row r="10" spans="1:11" ht="12.75">
      <c r="A10" s="57" t="s">
        <v>17</v>
      </c>
      <c r="B10" s="58"/>
      <c r="C10" s="58">
        <v>60</v>
      </c>
      <c r="D10" s="58">
        <v>4</v>
      </c>
      <c r="E10" s="58">
        <f>B10*C10*D10/1000</f>
        <v>0</v>
      </c>
      <c r="F10" s="59">
        <f>E10*30</f>
        <v>0</v>
      </c>
      <c r="G10" s="41"/>
      <c r="H10" s="41"/>
      <c r="I10" s="41"/>
      <c r="J10" s="41">
        <v>17779</v>
      </c>
      <c r="K10" s="41"/>
    </row>
    <row r="11" spans="1:11" ht="12.75">
      <c r="A11" s="57" t="s">
        <v>27</v>
      </c>
      <c r="B11" s="58"/>
      <c r="C11" s="58">
        <v>100</v>
      </c>
      <c r="D11" s="58">
        <v>2</v>
      </c>
      <c r="E11" s="58">
        <f>B11*C11*D11/1000</f>
        <v>0</v>
      </c>
      <c r="F11" s="59">
        <f aca="true" t="shared" si="0" ref="F11:F37">E11*30</f>
        <v>0</v>
      </c>
      <c r="G11" s="41"/>
      <c r="H11" s="41"/>
      <c r="I11" s="41"/>
      <c r="J11" s="41"/>
      <c r="K11" s="41"/>
    </row>
    <row r="12" spans="1:11" ht="12.75">
      <c r="A12" s="57" t="s">
        <v>35</v>
      </c>
      <c r="B12" s="58"/>
      <c r="C12" s="58">
        <v>25</v>
      </c>
      <c r="D12" s="58">
        <v>3</v>
      </c>
      <c r="E12" s="58">
        <f aca="true" t="shared" si="1" ref="E12:E37">B12*C12*D12/1000</f>
        <v>0</v>
      </c>
      <c r="F12" s="59">
        <f>E12*30</f>
        <v>0</v>
      </c>
      <c r="G12" s="41"/>
      <c r="H12" s="41"/>
      <c r="I12" s="41"/>
      <c r="J12" s="65"/>
      <c r="K12" s="41"/>
    </row>
    <row r="13" spans="1:11" ht="12.75">
      <c r="A13" s="57" t="s">
        <v>50</v>
      </c>
      <c r="B13" s="58"/>
      <c r="C13" s="58">
        <v>90</v>
      </c>
      <c r="D13" s="58">
        <v>17</v>
      </c>
      <c r="E13" s="58">
        <f t="shared" si="1"/>
        <v>0</v>
      </c>
      <c r="F13" s="59">
        <f>E13*30</f>
        <v>0</v>
      </c>
      <c r="G13" s="41"/>
      <c r="H13" s="41"/>
      <c r="I13" s="41"/>
      <c r="J13" s="65"/>
      <c r="K13" s="41"/>
    </row>
    <row r="14" spans="1:11" ht="12.75">
      <c r="A14" s="57" t="s">
        <v>51</v>
      </c>
      <c r="B14" s="58"/>
      <c r="C14" s="58">
        <v>180</v>
      </c>
      <c r="D14" s="58">
        <v>4</v>
      </c>
      <c r="E14" s="58">
        <f t="shared" si="1"/>
        <v>0</v>
      </c>
      <c r="F14" s="59">
        <v>0</v>
      </c>
      <c r="G14" s="41"/>
      <c r="H14" s="41"/>
      <c r="I14" s="41"/>
      <c r="J14" s="65"/>
      <c r="K14" s="41"/>
    </row>
    <row r="15" spans="1:11" ht="12.75">
      <c r="A15" s="57" t="s">
        <v>18</v>
      </c>
      <c r="B15" s="58"/>
      <c r="C15" s="58">
        <v>1000</v>
      </c>
      <c r="D15" s="58">
        <v>2</v>
      </c>
      <c r="E15" s="58">
        <f t="shared" si="1"/>
        <v>0</v>
      </c>
      <c r="F15" s="59">
        <f t="shared" si="0"/>
        <v>0</v>
      </c>
      <c r="G15" s="41"/>
      <c r="H15" s="41"/>
      <c r="I15" s="41"/>
      <c r="J15" s="65"/>
      <c r="K15" s="41"/>
    </row>
    <row r="16" spans="1:11" ht="12.75">
      <c r="A16" s="57" t="s">
        <v>32</v>
      </c>
      <c r="B16" s="58"/>
      <c r="C16" s="58">
        <v>200</v>
      </c>
      <c r="D16" s="58">
        <v>20</v>
      </c>
      <c r="E16" s="58">
        <f t="shared" si="1"/>
        <v>0</v>
      </c>
      <c r="F16" s="59">
        <f t="shared" si="0"/>
        <v>0</v>
      </c>
      <c r="G16" s="41"/>
      <c r="H16" s="41"/>
      <c r="I16" s="41"/>
      <c r="J16" s="65"/>
      <c r="K16" s="41"/>
    </row>
    <row r="17" spans="1:11" ht="12.75">
      <c r="A17" s="57" t="s">
        <v>28</v>
      </c>
      <c r="B17" s="58"/>
      <c r="C17" s="58">
        <v>450</v>
      </c>
      <c r="D17" s="58">
        <v>8</v>
      </c>
      <c r="E17" s="58">
        <f t="shared" si="1"/>
        <v>0</v>
      </c>
      <c r="F17" s="59">
        <f t="shared" si="0"/>
        <v>0</v>
      </c>
      <c r="G17" s="41"/>
      <c r="H17" s="41"/>
      <c r="I17" s="41"/>
      <c r="J17" s="41"/>
      <c r="K17" s="41"/>
    </row>
    <row r="18" spans="1:11" ht="12.75">
      <c r="A18" s="57" t="s">
        <v>29</v>
      </c>
      <c r="B18" s="58"/>
      <c r="C18" s="58">
        <v>580</v>
      </c>
      <c r="D18" s="58">
        <v>8</v>
      </c>
      <c r="E18" s="58">
        <f t="shared" si="1"/>
        <v>0</v>
      </c>
      <c r="F18" s="59">
        <f t="shared" si="0"/>
        <v>0</v>
      </c>
      <c r="G18" s="41"/>
      <c r="H18" s="41"/>
      <c r="I18" s="41"/>
      <c r="J18" s="41"/>
      <c r="K18" s="41"/>
    </row>
    <row r="19" spans="1:11" ht="12.75">
      <c r="A19" s="57" t="s">
        <v>19</v>
      </c>
      <c r="B19" s="58"/>
      <c r="C19" s="58">
        <v>150</v>
      </c>
      <c r="D19" s="58">
        <v>6</v>
      </c>
      <c r="E19" s="58">
        <f t="shared" si="1"/>
        <v>0</v>
      </c>
      <c r="F19" s="59">
        <f t="shared" si="0"/>
        <v>0</v>
      </c>
      <c r="G19" s="41"/>
      <c r="H19" s="41"/>
      <c r="I19" s="41"/>
      <c r="J19" s="41"/>
      <c r="K19" s="41"/>
    </row>
    <row r="20" spans="1:11" ht="12.75">
      <c r="A20" s="57" t="s">
        <v>31</v>
      </c>
      <c r="B20" s="58"/>
      <c r="C20" s="58">
        <v>125</v>
      </c>
      <c r="D20" s="58">
        <v>0.1</v>
      </c>
      <c r="E20" s="58">
        <f t="shared" si="1"/>
        <v>0</v>
      </c>
      <c r="F20" s="59">
        <f t="shared" si="0"/>
        <v>0</v>
      </c>
      <c r="G20" s="41"/>
      <c r="H20" s="41"/>
      <c r="I20" s="41"/>
      <c r="J20" s="41"/>
      <c r="K20" s="41"/>
    </row>
    <row r="21" spans="1:11" ht="12.75">
      <c r="A21" s="57" t="s">
        <v>30</v>
      </c>
      <c r="B21" s="58"/>
      <c r="C21" s="58">
        <v>300</v>
      </c>
      <c r="D21" s="58">
        <v>0.2</v>
      </c>
      <c r="E21" s="58">
        <f t="shared" si="1"/>
        <v>0</v>
      </c>
      <c r="F21" s="59">
        <f t="shared" si="0"/>
        <v>0</v>
      </c>
      <c r="G21" s="41"/>
      <c r="H21" s="41"/>
      <c r="I21" s="41"/>
      <c r="J21" s="41"/>
      <c r="K21" s="41"/>
    </row>
    <row r="22" spans="1:11" ht="12.75">
      <c r="A22" s="57" t="s">
        <v>40</v>
      </c>
      <c r="B22" s="58"/>
      <c r="C22" s="58">
        <v>200</v>
      </c>
      <c r="D22" s="58">
        <v>1</v>
      </c>
      <c r="E22" s="58">
        <f t="shared" si="1"/>
        <v>0</v>
      </c>
      <c r="F22" s="59">
        <f t="shared" si="0"/>
        <v>0</v>
      </c>
      <c r="G22" s="41"/>
      <c r="H22" s="41"/>
      <c r="I22" s="41"/>
      <c r="J22" s="41"/>
      <c r="K22" s="41"/>
    </row>
    <row r="23" spans="1:11" ht="12.75">
      <c r="A23" s="57" t="s">
        <v>20</v>
      </c>
      <c r="B23" s="58"/>
      <c r="C23" s="58">
        <v>250</v>
      </c>
      <c r="D23" s="58">
        <v>1</v>
      </c>
      <c r="E23" s="58">
        <f t="shared" si="1"/>
        <v>0</v>
      </c>
      <c r="F23" s="59">
        <f t="shared" si="0"/>
        <v>0</v>
      </c>
      <c r="G23" s="41"/>
      <c r="H23" s="41"/>
      <c r="I23" s="41"/>
      <c r="J23" s="41"/>
      <c r="K23" s="41"/>
    </row>
    <row r="24" spans="1:11" ht="12.75">
      <c r="A24" s="57" t="s">
        <v>21</v>
      </c>
      <c r="B24" s="58"/>
      <c r="C24" s="58">
        <v>500</v>
      </c>
      <c r="D24" s="58">
        <v>0.5</v>
      </c>
      <c r="E24" s="58">
        <f t="shared" si="1"/>
        <v>0</v>
      </c>
      <c r="F24" s="59">
        <f t="shared" si="0"/>
        <v>0</v>
      </c>
      <c r="G24" s="41"/>
      <c r="H24" s="41"/>
      <c r="I24" s="41"/>
      <c r="J24" s="41"/>
      <c r="K24" s="41"/>
    </row>
    <row r="25" spans="1:11" ht="12.75">
      <c r="A25" s="57" t="s">
        <v>34</v>
      </c>
      <c r="B25" s="58"/>
      <c r="C25" s="58">
        <v>250</v>
      </c>
      <c r="D25" s="58">
        <v>2</v>
      </c>
      <c r="E25" s="58">
        <f t="shared" si="1"/>
        <v>0</v>
      </c>
      <c r="F25" s="59">
        <f t="shared" si="0"/>
        <v>0</v>
      </c>
      <c r="G25" s="41"/>
      <c r="H25" s="41"/>
      <c r="I25" s="41"/>
      <c r="J25" s="41"/>
      <c r="K25" s="41"/>
    </row>
    <row r="26" spans="1:11" ht="12.75">
      <c r="A26" s="57" t="s">
        <v>22</v>
      </c>
      <c r="B26" s="58"/>
      <c r="C26" s="58">
        <v>1450</v>
      </c>
      <c r="D26" s="58">
        <v>1</v>
      </c>
      <c r="E26" s="58">
        <f t="shared" si="1"/>
        <v>0</v>
      </c>
      <c r="F26" s="59">
        <f t="shared" si="0"/>
        <v>0</v>
      </c>
      <c r="G26" s="41"/>
      <c r="H26" s="41"/>
      <c r="I26" s="41"/>
      <c r="J26" s="41"/>
      <c r="K26" s="41"/>
    </row>
    <row r="27" spans="1:11" ht="12.75">
      <c r="A27" s="57" t="s">
        <v>23</v>
      </c>
      <c r="B27" s="58"/>
      <c r="C27" s="58">
        <v>600</v>
      </c>
      <c r="D27" s="58">
        <v>0.5</v>
      </c>
      <c r="E27" s="58">
        <f t="shared" si="1"/>
        <v>0</v>
      </c>
      <c r="F27" s="59">
        <f t="shared" si="0"/>
        <v>0</v>
      </c>
      <c r="G27" s="41"/>
      <c r="H27" s="41"/>
      <c r="I27" s="41"/>
      <c r="J27" s="41"/>
      <c r="K27" s="41"/>
    </row>
    <row r="28" spans="1:11" ht="12.75">
      <c r="A28" s="57" t="s">
        <v>24</v>
      </c>
      <c r="B28" s="58"/>
      <c r="C28" s="58">
        <v>1100</v>
      </c>
      <c r="D28" s="58">
        <v>0.2</v>
      </c>
      <c r="E28" s="58">
        <f t="shared" si="1"/>
        <v>0</v>
      </c>
      <c r="F28" s="59">
        <f t="shared" si="0"/>
        <v>0</v>
      </c>
      <c r="G28" s="41"/>
      <c r="H28" s="41"/>
      <c r="I28" s="41"/>
      <c r="J28" s="41"/>
      <c r="K28" s="41"/>
    </row>
    <row r="29" spans="1:11" ht="12.75">
      <c r="A29" s="57" t="s">
        <v>25</v>
      </c>
      <c r="B29" s="58"/>
      <c r="C29" s="58">
        <v>350</v>
      </c>
      <c r="D29" s="58">
        <v>8</v>
      </c>
      <c r="E29" s="58">
        <f t="shared" si="1"/>
        <v>0</v>
      </c>
      <c r="F29" s="59">
        <f>E29*30</f>
        <v>0</v>
      </c>
      <c r="G29" s="41"/>
      <c r="H29" s="41"/>
      <c r="I29" s="41"/>
      <c r="J29" s="41"/>
      <c r="K29" s="41"/>
    </row>
    <row r="30" spans="1:11" ht="12.75">
      <c r="A30" s="60" t="s">
        <v>47</v>
      </c>
      <c r="B30" s="61"/>
      <c r="C30" s="61">
        <v>1200</v>
      </c>
      <c r="D30" s="61">
        <v>2</v>
      </c>
      <c r="E30" s="58">
        <f t="shared" si="1"/>
        <v>0</v>
      </c>
      <c r="F30" s="59">
        <f t="shared" si="0"/>
        <v>0</v>
      </c>
      <c r="G30" s="41"/>
      <c r="H30" s="41"/>
      <c r="I30" s="41"/>
      <c r="J30" s="41"/>
      <c r="K30" s="41"/>
    </row>
    <row r="31" spans="1:11" ht="13.5" customHeight="1">
      <c r="A31" s="60" t="s">
        <v>48</v>
      </c>
      <c r="B31" s="61"/>
      <c r="C31" s="61">
        <v>150</v>
      </c>
      <c r="D31" s="61">
        <v>2</v>
      </c>
      <c r="E31" s="58">
        <f t="shared" si="1"/>
        <v>0</v>
      </c>
      <c r="F31" s="59">
        <f t="shared" si="0"/>
        <v>0</v>
      </c>
      <c r="G31" s="41"/>
      <c r="H31" s="41"/>
      <c r="I31" s="41"/>
      <c r="J31" s="41"/>
      <c r="K31" s="41"/>
    </row>
    <row r="32" spans="1:11" ht="12.75">
      <c r="A32" s="60" t="s">
        <v>44</v>
      </c>
      <c r="B32" s="61"/>
      <c r="C32" s="61">
        <v>800</v>
      </c>
      <c r="D32" s="61">
        <v>1</v>
      </c>
      <c r="E32" s="58">
        <f t="shared" si="1"/>
        <v>0</v>
      </c>
      <c r="F32" s="59">
        <f t="shared" si="0"/>
        <v>0</v>
      </c>
      <c r="G32" s="41"/>
      <c r="H32" s="41"/>
      <c r="I32" s="41"/>
      <c r="J32" s="41"/>
      <c r="K32" s="41"/>
    </row>
    <row r="33" spans="1:11" ht="12.75">
      <c r="A33" s="60" t="s">
        <v>41</v>
      </c>
      <c r="B33" s="61"/>
      <c r="C33" s="61">
        <v>1250</v>
      </c>
      <c r="D33" s="61">
        <v>3</v>
      </c>
      <c r="E33" s="58">
        <f t="shared" si="1"/>
        <v>0</v>
      </c>
      <c r="F33" s="59">
        <f t="shared" si="0"/>
        <v>0</v>
      </c>
      <c r="G33" s="41"/>
      <c r="H33" s="41"/>
      <c r="I33" s="41"/>
      <c r="J33" s="41"/>
      <c r="K33" s="41"/>
    </row>
    <row r="34" spans="1:11" ht="12.75">
      <c r="A34" s="60" t="s">
        <v>42</v>
      </c>
      <c r="B34" s="61"/>
      <c r="C34" s="61">
        <v>1850</v>
      </c>
      <c r="D34" s="61">
        <v>24</v>
      </c>
      <c r="E34" s="58">
        <f t="shared" si="1"/>
        <v>0</v>
      </c>
      <c r="F34" s="59">
        <f t="shared" si="0"/>
        <v>0</v>
      </c>
      <c r="G34" s="41"/>
      <c r="H34" s="41"/>
      <c r="I34" s="41"/>
      <c r="J34" s="41"/>
      <c r="K34" s="41"/>
    </row>
    <row r="35" spans="1:11" ht="12.75">
      <c r="A35" s="60" t="s">
        <v>56</v>
      </c>
      <c r="B35" s="61"/>
      <c r="C35" s="61">
        <v>5000</v>
      </c>
      <c r="D35" s="61">
        <v>24</v>
      </c>
      <c r="E35" s="58">
        <f t="shared" si="1"/>
        <v>0</v>
      </c>
      <c r="F35" s="59">
        <f>E35*30</f>
        <v>0</v>
      </c>
      <c r="G35" s="41"/>
      <c r="H35" s="41"/>
      <c r="I35" s="41"/>
      <c r="J35" s="41"/>
      <c r="K35" s="41"/>
    </row>
    <row r="36" spans="1:11" ht="12.75">
      <c r="A36" s="60" t="s">
        <v>57</v>
      </c>
      <c r="B36" s="61"/>
      <c r="C36" s="61">
        <v>400</v>
      </c>
      <c r="D36" s="61">
        <v>8</v>
      </c>
      <c r="E36" s="58">
        <f t="shared" si="1"/>
        <v>0</v>
      </c>
      <c r="F36" s="59">
        <f>E36*30</f>
        <v>0</v>
      </c>
      <c r="G36" s="41"/>
      <c r="H36" s="41"/>
      <c r="I36" s="41"/>
      <c r="J36" s="41"/>
      <c r="K36" s="41"/>
    </row>
    <row r="37" spans="1:11" ht="12.75">
      <c r="A37" s="60" t="s">
        <v>43</v>
      </c>
      <c r="B37" s="61"/>
      <c r="C37" s="61">
        <v>2820</v>
      </c>
      <c r="D37" s="61">
        <v>3</v>
      </c>
      <c r="E37" s="58">
        <f t="shared" si="1"/>
        <v>0</v>
      </c>
      <c r="F37" s="59">
        <f t="shared" si="0"/>
        <v>0</v>
      </c>
      <c r="G37" s="41"/>
      <c r="H37" s="41"/>
      <c r="I37" s="41"/>
      <c r="J37" s="41"/>
      <c r="K37" s="41"/>
    </row>
    <row r="38" spans="1:11" ht="13.5" thickBot="1">
      <c r="A38" s="62" t="s">
        <v>26</v>
      </c>
      <c r="B38" s="63"/>
      <c r="C38" s="63"/>
      <c r="D38" s="63"/>
      <c r="E38" s="63"/>
      <c r="F38" s="64">
        <f>SUM(F10:F37)</f>
        <v>0</v>
      </c>
      <c r="G38" s="41"/>
      <c r="H38" s="41"/>
      <c r="I38" s="41"/>
      <c r="J38" s="41"/>
      <c r="K38" s="41"/>
    </row>
    <row r="41" spans="1:2" ht="12.75">
      <c r="A41" t="s">
        <v>58</v>
      </c>
      <c r="B41" s="25">
        <v>443.66</v>
      </c>
    </row>
    <row r="42" spans="1:2" ht="12.75">
      <c r="A42" t="s">
        <v>59</v>
      </c>
      <c r="B42" s="25">
        <f>J3*B41</f>
        <v>31687.97184</v>
      </c>
    </row>
    <row r="44" ht="12.75">
      <c r="A44" t="s">
        <v>60</v>
      </c>
    </row>
    <row r="45" ht="12.75">
      <c r="A45" t="s">
        <v>61</v>
      </c>
    </row>
    <row r="49" ht="12.75">
      <c r="A49" t="s">
        <v>64</v>
      </c>
    </row>
    <row r="50" ht="12.75">
      <c r="A50" t="s">
        <v>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P1" sqref="P1"/>
    </sheetView>
  </sheetViews>
  <sheetFormatPr defaultColWidth="11.421875" defaultRowHeight="12.75" outlineLevelCol="1"/>
  <cols>
    <col min="1" max="1" width="21.8515625" style="0" customWidth="1"/>
    <col min="2" max="2" width="8.8515625" style="0" customWidth="1"/>
    <col min="3" max="3" width="8.28125" style="0" customWidth="1" outlineLevel="1"/>
    <col min="4" max="4" width="7.140625" style="0" customWidth="1" outlineLevel="1"/>
    <col min="5" max="5" width="7.28125" style="0" customWidth="1" outlineLevel="1"/>
    <col min="6" max="6" width="9.28125" style="0" customWidth="1"/>
    <col min="7" max="7" width="8.140625" style="0" customWidth="1"/>
    <col min="8" max="8" width="4.28125" style="0" customWidth="1"/>
    <col min="9" max="9" width="5.28125" style="0" customWidth="1"/>
    <col min="10" max="10" width="10.7109375" style="0" customWidth="1"/>
    <col min="11" max="11" width="8.00390625" style="0" customWidth="1"/>
    <col min="12" max="12" width="6.57421875" style="0" customWidth="1"/>
    <col min="13" max="13" width="7.140625" style="0" customWidth="1" outlineLevel="1"/>
    <col min="14" max="14" width="2.7109375" style="0" customWidth="1" outlineLevel="1"/>
    <col min="15" max="15" width="20.57421875" style="0" customWidth="1" outlineLevel="1"/>
    <col min="16" max="16" width="8.421875" style="0" bestFit="1" customWidth="1" outlineLevel="1"/>
    <col min="17" max="17" width="6.28125" style="0" hidden="1" customWidth="1" outlineLevel="1"/>
    <col min="18" max="18" width="7.28125" style="0" customWidth="1" outlineLevel="1"/>
    <col min="19" max="19" width="6.140625" style="0" customWidth="1" outlineLevel="1"/>
    <col min="20" max="20" width="5.28125" style="0" customWidth="1" outlineLevel="1"/>
  </cols>
  <sheetData>
    <row r="1" spans="1:16" ht="12.75">
      <c r="A1" s="34" t="s">
        <v>38</v>
      </c>
      <c r="B1" s="34" t="s">
        <v>0</v>
      </c>
      <c r="C1" s="34" t="s">
        <v>1</v>
      </c>
      <c r="D1" s="34" t="s">
        <v>2</v>
      </c>
      <c r="E1" s="34" t="s">
        <v>3</v>
      </c>
      <c r="F1" s="34">
        <v>1000</v>
      </c>
      <c r="G1" s="34" t="s">
        <v>4</v>
      </c>
      <c r="H1" s="34" t="s">
        <v>11</v>
      </c>
      <c r="I1" s="34" t="s">
        <v>12</v>
      </c>
      <c r="J1" s="34" t="s">
        <v>36</v>
      </c>
      <c r="K1" s="35"/>
      <c r="L1" s="2"/>
      <c r="M1" s="2"/>
      <c r="N1" s="66"/>
      <c r="O1" s="66" t="s">
        <v>66</v>
      </c>
      <c r="P1" s="67"/>
    </row>
    <row r="2" spans="1:11" ht="13.5" thickBot="1">
      <c r="A2" s="36" t="s">
        <v>37</v>
      </c>
      <c r="B2" s="37">
        <f>G7</f>
        <v>0.8666666666666667</v>
      </c>
      <c r="C2" s="38">
        <v>220</v>
      </c>
      <c r="D2" s="38">
        <v>1.732</v>
      </c>
      <c r="E2" s="38">
        <v>0.97</v>
      </c>
      <c r="F2" s="38">
        <v>1000</v>
      </c>
      <c r="G2" s="38">
        <v>24</v>
      </c>
      <c r="H2" s="38">
        <v>30</v>
      </c>
      <c r="I2" s="39">
        <v>1</v>
      </c>
      <c r="J2" s="40">
        <f>(B2*C2)/F2*D2*E2*G2*H2*I2</f>
        <v>230.6358912</v>
      </c>
      <c r="K2" s="41"/>
    </row>
    <row r="3" spans="1:15" ht="16.5" thickBot="1">
      <c r="A3" s="36" t="s">
        <v>39</v>
      </c>
      <c r="B3" s="42">
        <f>F7</f>
        <v>2.6</v>
      </c>
      <c r="C3" s="43">
        <v>124</v>
      </c>
      <c r="D3" s="44"/>
      <c r="E3" s="44" t="s">
        <v>55</v>
      </c>
      <c r="F3" s="45"/>
      <c r="G3" s="46"/>
      <c r="H3" s="44"/>
      <c r="I3" s="44"/>
      <c r="J3" s="47">
        <f>(B3*C3)/F2*G2*H2*I2</f>
        <v>232.12800000000001</v>
      </c>
      <c r="K3" s="41"/>
      <c r="M3" s="4"/>
      <c r="N3" s="4"/>
      <c r="O3" s="4"/>
    </row>
    <row r="4" spans="1:11" ht="12.75">
      <c r="A4" s="41"/>
      <c r="B4" s="41"/>
      <c r="C4" s="41"/>
      <c r="D4" s="41"/>
      <c r="E4" s="41"/>
      <c r="F4" s="41"/>
      <c r="G4" s="48"/>
      <c r="H4" s="41"/>
      <c r="I4" s="41"/>
      <c r="J4" s="41"/>
      <c r="K4" s="41"/>
    </row>
    <row r="5" spans="1:11" ht="12.75">
      <c r="A5" s="41"/>
      <c r="B5" s="49" t="s">
        <v>45</v>
      </c>
      <c r="C5" s="41"/>
      <c r="D5" s="41"/>
      <c r="E5" s="41"/>
      <c r="F5" s="41"/>
      <c r="G5" s="41"/>
      <c r="H5" s="41"/>
      <c r="I5" s="41"/>
      <c r="J5" s="41"/>
      <c r="K5" s="41"/>
    </row>
    <row r="6" spans="1:11" ht="15.75">
      <c r="A6" s="34" t="s">
        <v>5</v>
      </c>
      <c r="B6" s="34" t="s">
        <v>6</v>
      </c>
      <c r="C6" s="34" t="s">
        <v>7</v>
      </c>
      <c r="D6" s="34" t="s">
        <v>8</v>
      </c>
      <c r="E6" s="34" t="s">
        <v>9</v>
      </c>
      <c r="F6" s="34" t="s">
        <v>46</v>
      </c>
      <c r="G6" s="50" t="s">
        <v>10</v>
      </c>
      <c r="H6" s="41"/>
      <c r="I6" s="41"/>
      <c r="J6" s="41"/>
      <c r="K6" s="41"/>
    </row>
    <row r="7" spans="1:11" ht="15.75">
      <c r="A7" s="51">
        <v>2.6</v>
      </c>
      <c r="B7" s="51"/>
      <c r="C7" s="51"/>
      <c r="D7" s="51"/>
      <c r="E7" s="51"/>
      <c r="F7" s="51">
        <f>A7+B7+C7</f>
        <v>2.6</v>
      </c>
      <c r="G7" s="52">
        <f>(A7+B7+C7)/3</f>
        <v>0.8666666666666667</v>
      </c>
      <c r="H7" s="41"/>
      <c r="I7" s="41"/>
      <c r="J7" s="41"/>
      <c r="K7" s="41"/>
    </row>
    <row r="8" spans="1:11" ht="13.5" thickBot="1">
      <c r="A8" s="44"/>
      <c r="B8" s="44"/>
      <c r="C8" s="44"/>
      <c r="D8" s="44"/>
      <c r="E8" s="44"/>
      <c r="F8" s="44"/>
      <c r="G8" s="41"/>
      <c r="H8" s="41"/>
      <c r="I8" s="41"/>
      <c r="J8" s="41"/>
      <c r="K8" s="41"/>
    </row>
    <row r="9" spans="1:11" ht="38.25">
      <c r="A9" s="53" t="s">
        <v>13</v>
      </c>
      <c r="B9" s="54" t="s">
        <v>16</v>
      </c>
      <c r="C9" s="54" t="s">
        <v>33</v>
      </c>
      <c r="D9" s="55" t="s">
        <v>14</v>
      </c>
      <c r="E9" s="55" t="s">
        <v>49</v>
      </c>
      <c r="F9" s="56" t="s">
        <v>15</v>
      </c>
      <c r="G9" s="41"/>
      <c r="H9" s="41"/>
      <c r="I9" s="41"/>
      <c r="J9" s="41"/>
      <c r="K9" s="41"/>
    </row>
    <row r="10" spans="1:11" ht="12.75">
      <c r="A10" s="57" t="s">
        <v>17</v>
      </c>
      <c r="B10" s="58"/>
      <c r="C10" s="58">
        <v>60</v>
      </c>
      <c r="D10" s="58">
        <v>4</v>
      </c>
      <c r="E10" s="58">
        <f>B10*C10*D10/1000</f>
        <v>0</v>
      </c>
      <c r="F10" s="59">
        <f>E10*30</f>
        <v>0</v>
      </c>
      <c r="G10" s="41"/>
      <c r="H10" s="41"/>
      <c r="I10" s="41"/>
      <c r="J10" s="41">
        <v>17779</v>
      </c>
      <c r="K10" s="41"/>
    </row>
    <row r="11" spans="1:11" ht="12.75">
      <c r="A11" s="57" t="s">
        <v>27</v>
      </c>
      <c r="B11" s="58"/>
      <c r="C11" s="58">
        <v>100</v>
      </c>
      <c r="D11" s="58">
        <v>2</v>
      </c>
      <c r="E11" s="58">
        <f>B11*C11*D11/1000</f>
        <v>0</v>
      </c>
      <c r="F11" s="59">
        <f aca="true" t="shared" si="0" ref="F11:F37">E11*30</f>
        <v>0</v>
      </c>
      <c r="G11" s="41"/>
      <c r="H11" s="41"/>
      <c r="I11" s="41"/>
      <c r="J11" s="41"/>
      <c r="K11" s="41"/>
    </row>
    <row r="12" spans="1:11" ht="12.75">
      <c r="A12" s="57" t="s">
        <v>35</v>
      </c>
      <c r="B12" s="58"/>
      <c r="C12" s="58">
        <v>25</v>
      </c>
      <c r="D12" s="58">
        <v>2</v>
      </c>
      <c r="E12" s="58">
        <f aca="true" t="shared" si="1" ref="E12:E37">B12*C12*D12/1000</f>
        <v>0</v>
      </c>
      <c r="F12" s="59">
        <f>E12*30</f>
        <v>0</v>
      </c>
      <c r="G12" s="41"/>
      <c r="H12" s="41"/>
      <c r="I12" s="41"/>
      <c r="J12" s="65"/>
      <c r="K12" s="41"/>
    </row>
    <row r="13" spans="1:11" ht="12.75">
      <c r="A13" s="57" t="s">
        <v>50</v>
      </c>
      <c r="B13" s="58"/>
      <c r="C13" s="58">
        <v>90</v>
      </c>
      <c r="D13" s="58">
        <v>17</v>
      </c>
      <c r="E13" s="58">
        <f t="shared" si="1"/>
        <v>0</v>
      </c>
      <c r="F13" s="59">
        <f>E13*30</f>
        <v>0</v>
      </c>
      <c r="G13" s="41"/>
      <c r="H13" s="41"/>
      <c r="I13" s="41"/>
      <c r="J13" s="65"/>
      <c r="K13" s="41"/>
    </row>
    <row r="14" spans="1:11" ht="12.75">
      <c r="A14" s="57" t="s">
        <v>51</v>
      </c>
      <c r="B14" s="58"/>
      <c r="C14" s="58">
        <v>180</v>
      </c>
      <c r="D14" s="58">
        <v>4</v>
      </c>
      <c r="E14" s="58">
        <f t="shared" si="1"/>
        <v>0</v>
      </c>
      <c r="F14" s="59">
        <v>0</v>
      </c>
      <c r="G14" s="41"/>
      <c r="H14" s="41"/>
      <c r="I14" s="41"/>
      <c r="J14" s="65"/>
      <c r="K14" s="41"/>
    </row>
    <row r="15" spans="1:11" ht="12.75">
      <c r="A15" s="57" t="s">
        <v>18</v>
      </c>
      <c r="B15" s="58"/>
      <c r="C15" s="58">
        <v>1000</v>
      </c>
      <c r="D15" s="58">
        <v>2</v>
      </c>
      <c r="E15" s="58">
        <f t="shared" si="1"/>
        <v>0</v>
      </c>
      <c r="F15" s="59">
        <f t="shared" si="0"/>
        <v>0</v>
      </c>
      <c r="G15" s="41"/>
      <c r="H15" s="41"/>
      <c r="I15" s="41"/>
      <c r="J15" s="65"/>
      <c r="K15" s="41"/>
    </row>
    <row r="16" spans="1:11" ht="12.75">
      <c r="A16" s="57" t="s">
        <v>32</v>
      </c>
      <c r="B16" s="58"/>
      <c r="C16" s="58">
        <v>200</v>
      </c>
      <c r="D16" s="58">
        <v>20</v>
      </c>
      <c r="E16" s="58">
        <f t="shared" si="1"/>
        <v>0</v>
      </c>
      <c r="F16" s="59">
        <f t="shared" si="0"/>
        <v>0</v>
      </c>
      <c r="G16" s="41"/>
      <c r="H16" s="41"/>
      <c r="I16" s="41"/>
      <c r="J16" s="65"/>
      <c r="K16" s="41"/>
    </row>
    <row r="17" spans="1:11" ht="12.75">
      <c r="A17" s="57" t="s">
        <v>28</v>
      </c>
      <c r="B17" s="58"/>
      <c r="C17" s="58">
        <v>450</v>
      </c>
      <c r="D17" s="58">
        <v>8</v>
      </c>
      <c r="E17" s="58">
        <f t="shared" si="1"/>
        <v>0</v>
      </c>
      <c r="F17" s="59">
        <f t="shared" si="0"/>
        <v>0</v>
      </c>
      <c r="G17" s="41"/>
      <c r="H17" s="41"/>
      <c r="I17" s="41"/>
      <c r="J17" s="41"/>
      <c r="K17" s="41"/>
    </row>
    <row r="18" spans="1:11" ht="12.75">
      <c r="A18" s="57" t="s">
        <v>29</v>
      </c>
      <c r="B18" s="58"/>
      <c r="C18" s="58">
        <v>580</v>
      </c>
      <c r="D18" s="58">
        <v>8</v>
      </c>
      <c r="E18" s="58">
        <f t="shared" si="1"/>
        <v>0</v>
      </c>
      <c r="F18" s="59">
        <f t="shared" si="0"/>
        <v>0</v>
      </c>
      <c r="G18" s="41"/>
      <c r="H18" s="41"/>
      <c r="I18" s="41"/>
      <c r="J18" s="41"/>
      <c r="K18" s="41"/>
    </row>
    <row r="19" spans="1:11" ht="12.75">
      <c r="A19" s="57" t="s">
        <v>19</v>
      </c>
      <c r="B19" s="58"/>
      <c r="C19" s="58">
        <v>150</v>
      </c>
      <c r="D19" s="58">
        <v>6</v>
      </c>
      <c r="E19" s="58">
        <f t="shared" si="1"/>
        <v>0</v>
      </c>
      <c r="F19" s="59">
        <f t="shared" si="0"/>
        <v>0</v>
      </c>
      <c r="G19" s="41"/>
      <c r="H19" s="41"/>
      <c r="I19" s="41"/>
      <c r="J19" s="41"/>
      <c r="K19" s="41"/>
    </row>
    <row r="20" spans="1:11" ht="12.75">
      <c r="A20" s="57" t="s">
        <v>31</v>
      </c>
      <c r="B20" s="58"/>
      <c r="C20" s="58">
        <v>125</v>
      </c>
      <c r="D20" s="58">
        <v>0.1</v>
      </c>
      <c r="E20" s="58">
        <f t="shared" si="1"/>
        <v>0</v>
      </c>
      <c r="F20" s="59">
        <f t="shared" si="0"/>
        <v>0</v>
      </c>
      <c r="G20" s="41"/>
      <c r="H20" s="41"/>
      <c r="I20" s="41"/>
      <c r="J20" s="41"/>
      <c r="K20" s="41"/>
    </row>
    <row r="21" spans="1:11" ht="12.75">
      <c r="A21" s="57" t="s">
        <v>30</v>
      </c>
      <c r="B21" s="58"/>
      <c r="C21" s="58">
        <v>300</v>
      </c>
      <c r="D21" s="58">
        <v>0.2</v>
      </c>
      <c r="E21" s="58">
        <f t="shared" si="1"/>
        <v>0</v>
      </c>
      <c r="F21" s="59">
        <f t="shared" si="0"/>
        <v>0</v>
      </c>
      <c r="G21" s="41"/>
      <c r="H21" s="41"/>
      <c r="I21" s="41"/>
      <c r="J21" s="41"/>
      <c r="K21" s="41"/>
    </row>
    <row r="22" spans="1:11" ht="12.75">
      <c r="A22" s="57" t="s">
        <v>40</v>
      </c>
      <c r="B22" s="58"/>
      <c r="C22" s="58">
        <v>200</v>
      </c>
      <c r="D22" s="58">
        <v>1</v>
      </c>
      <c r="E22" s="58">
        <f t="shared" si="1"/>
        <v>0</v>
      </c>
      <c r="F22" s="59">
        <f t="shared" si="0"/>
        <v>0</v>
      </c>
      <c r="G22" s="41"/>
      <c r="H22" s="41"/>
      <c r="I22" s="41"/>
      <c r="J22" s="41"/>
      <c r="K22" s="41"/>
    </row>
    <row r="23" spans="1:11" ht="12.75">
      <c r="A23" s="57" t="s">
        <v>20</v>
      </c>
      <c r="B23" s="58"/>
      <c r="C23" s="58">
        <v>250</v>
      </c>
      <c r="D23" s="58">
        <v>1</v>
      </c>
      <c r="E23" s="58">
        <f t="shared" si="1"/>
        <v>0</v>
      </c>
      <c r="F23" s="59">
        <f t="shared" si="0"/>
        <v>0</v>
      </c>
      <c r="G23" s="41"/>
      <c r="H23" s="41"/>
      <c r="I23" s="41"/>
      <c r="J23" s="41"/>
      <c r="K23" s="41"/>
    </row>
    <row r="24" spans="1:11" ht="12.75">
      <c r="A24" s="57" t="s">
        <v>21</v>
      </c>
      <c r="B24" s="58"/>
      <c r="C24" s="58">
        <v>500</v>
      </c>
      <c r="D24" s="58">
        <v>0.5</v>
      </c>
      <c r="E24" s="58">
        <f t="shared" si="1"/>
        <v>0</v>
      </c>
      <c r="F24" s="59">
        <f t="shared" si="0"/>
        <v>0</v>
      </c>
      <c r="G24" s="41"/>
      <c r="H24" s="41"/>
      <c r="I24" s="41"/>
      <c r="J24" s="41"/>
      <c r="K24" s="41"/>
    </row>
    <row r="25" spans="1:11" ht="12.75">
      <c r="A25" s="57" t="s">
        <v>34</v>
      </c>
      <c r="B25" s="58"/>
      <c r="C25" s="58">
        <v>250</v>
      </c>
      <c r="D25" s="58">
        <v>2</v>
      </c>
      <c r="E25" s="58">
        <f t="shared" si="1"/>
        <v>0</v>
      </c>
      <c r="F25" s="59">
        <f t="shared" si="0"/>
        <v>0</v>
      </c>
      <c r="G25" s="41"/>
      <c r="H25" s="41"/>
      <c r="I25" s="41"/>
      <c r="J25" s="41"/>
      <c r="K25" s="41"/>
    </row>
    <row r="26" spans="1:11" ht="12.75">
      <c r="A26" s="57" t="s">
        <v>22</v>
      </c>
      <c r="B26" s="58"/>
      <c r="C26" s="58">
        <v>1450</v>
      </c>
      <c r="D26" s="58">
        <v>1</v>
      </c>
      <c r="E26" s="58">
        <f t="shared" si="1"/>
        <v>0</v>
      </c>
      <c r="F26" s="59">
        <f t="shared" si="0"/>
        <v>0</v>
      </c>
      <c r="G26" s="41"/>
      <c r="H26" s="41"/>
      <c r="I26" s="41"/>
      <c r="J26" s="41"/>
      <c r="K26" s="41"/>
    </row>
    <row r="27" spans="1:11" ht="12.75">
      <c r="A27" s="57" t="s">
        <v>23</v>
      </c>
      <c r="B27" s="58"/>
      <c r="C27" s="58">
        <v>600</v>
      </c>
      <c r="D27" s="58">
        <v>0.5</v>
      </c>
      <c r="E27" s="58">
        <f t="shared" si="1"/>
        <v>0</v>
      </c>
      <c r="F27" s="59">
        <f t="shared" si="0"/>
        <v>0</v>
      </c>
      <c r="G27" s="41"/>
      <c r="H27" s="41"/>
      <c r="I27" s="41"/>
      <c r="J27" s="41"/>
      <c r="K27" s="41"/>
    </row>
    <row r="28" spans="1:11" ht="12.75">
      <c r="A28" s="57" t="s">
        <v>24</v>
      </c>
      <c r="B28" s="58"/>
      <c r="C28" s="58">
        <v>1100</v>
      </c>
      <c r="D28" s="58">
        <v>0.2</v>
      </c>
      <c r="E28" s="58">
        <f t="shared" si="1"/>
        <v>0</v>
      </c>
      <c r="F28" s="59">
        <f t="shared" si="0"/>
        <v>0</v>
      </c>
      <c r="G28" s="41"/>
      <c r="H28" s="41"/>
      <c r="I28" s="41"/>
      <c r="J28" s="41"/>
      <c r="K28" s="41"/>
    </row>
    <row r="29" spans="1:11" ht="12.75">
      <c r="A29" s="57" t="s">
        <v>25</v>
      </c>
      <c r="B29" s="58"/>
      <c r="C29" s="58">
        <v>350</v>
      </c>
      <c r="D29" s="58">
        <v>8</v>
      </c>
      <c r="E29" s="58">
        <f t="shared" si="1"/>
        <v>0</v>
      </c>
      <c r="F29" s="59">
        <f>E29*30</f>
        <v>0</v>
      </c>
      <c r="G29" s="41"/>
      <c r="H29" s="41"/>
      <c r="I29" s="41"/>
      <c r="J29" s="41"/>
      <c r="K29" s="41"/>
    </row>
    <row r="30" spans="1:11" ht="12.75">
      <c r="A30" s="60" t="s">
        <v>47</v>
      </c>
      <c r="B30" s="61"/>
      <c r="C30" s="61">
        <v>1200</v>
      </c>
      <c r="D30" s="61">
        <v>2</v>
      </c>
      <c r="E30" s="58">
        <f t="shared" si="1"/>
        <v>0</v>
      </c>
      <c r="F30" s="59">
        <f t="shared" si="0"/>
        <v>0</v>
      </c>
      <c r="G30" s="41"/>
      <c r="H30" s="41"/>
      <c r="I30" s="41"/>
      <c r="J30" s="41"/>
      <c r="K30" s="41"/>
    </row>
    <row r="31" spans="1:11" ht="13.5" customHeight="1">
      <c r="A31" s="60" t="s">
        <v>48</v>
      </c>
      <c r="B31" s="61"/>
      <c r="C31" s="61">
        <v>150</v>
      </c>
      <c r="D31" s="61">
        <v>2</v>
      </c>
      <c r="E31" s="58">
        <f t="shared" si="1"/>
        <v>0</v>
      </c>
      <c r="F31" s="59">
        <f t="shared" si="0"/>
        <v>0</v>
      </c>
      <c r="G31" s="41"/>
      <c r="H31" s="41"/>
      <c r="I31" s="41"/>
      <c r="J31" s="41"/>
      <c r="K31" s="41"/>
    </row>
    <row r="32" spans="1:11" ht="12.75">
      <c r="A32" s="60" t="s">
        <v>44</v>
      </c>
      <c r="B32" s="61"/>
      <c r="C32" s="61">
        <v>800</v>
      </c>
      <c r="D32" s="61">
        <v>1</v>
      </c>
      <c r="E32" s="58">
        <f t="shared" si="1"/>
        <v>0</v>
      </c>
      <c r="F32" s="59">
        <f t="shared" si="0"/>
        <v>0</v>
      </c>
      <c r="G32" s="41"/>
      <c r="H32" s="41"/>
      <c r="I32" s="41"/>
      <c r="J32" s="41"/>
      <c r="K32" s="41"/>
    </row>
    <row r="33" spans="1:11" ht="12.75">
      <c r="A33" s="60" t="s">
        <v>41</v>
      </c>
      <c r="B33" s="61"/>
      <c r="C33" s="61">
        <v>1250</v>
      </c>
      <c r="D33" s="61">
        <v>3</v>
      </c>
      <c r="E33" s="58">
        <f t="shared" si="1"/>
        <v>0</v>
      </c>
      <c r="F33" s="59">
        <f t="shared" si="0"/>
        <v>0</v>
      </c>
      <c r="G33" s="41"/>
      <c r="H33" s="41"/>
      <c r="I33" s="41"/>
      <c r="J33" s="41"/>
      <c r="K33" s="41"/>
    </row>
    <row r="34" spans="1:11" ht="12.75">
      <c r="A34" s="60" t="s">
        <v>42</v>
      </c>
      <c r="B34" s="61"/>
      <c r="C34" s="61">
        <v>1850</v>
      </c>
      <c r="D34" s="61">
        <v>24</v>
      </c>
      <c r="E34" s="58">
        <f t="shared" si="1"/>
        <v>0</v>
      </c>
      <c r="F34" s="59">
        <f t="shared" si="0"/>
        <v>0</v>
      </c>
      <c r="G34" s="41"/>
      <c r="H34" s="41"/>
      <c r="I34" s="41"/>
      <c r="J34" s="41"/>
      <c r="K34" s="41"/>
    </row>
    <row r="35" spans="1:11" ht="12.75">
      <c r="A35" s="60" t="s">
        <v>56</v>
      </c>
      <c r="B35" s="61"/>
      <c r="C35" s="61">
        <v>5000</v>
      </c>
      <c r="D35" s="61">
        <v>24</v>
      </c>
      <c r="E35" s="58">
        <f t="shared" si="1"/>
        <v>0</v>
      </c>
      <c r="F35" s="59">
        <f>E35*30</f>
        <v>0</v>
      </c>
      <c r="G35" s="41"/>
      <c r="H35" s="41"/>
      <c r="I35" s="41"/>
      <c r="J35" s="41"/>
      <c r="K35" s="41"/>
    </row>
    <row r="36" spans="1:11" ht="12.75">
      <c r="A36" s="60" t="s">
        <v>57</v>
      </c>
      <c r="B36" s="61"/>
      <c r="C36" s="61">
        <v>400</v>
      </c>
      <c r="D36" s="61">
        <v>8</v>
      </c>
      <c r="E36" s="58">
        <f t="shared" si="1"/>
        <v>0</v>
      </c>
      <c r="F36" s="59">
        <f>E36*30</f>
        <v>0</v>
      </c>
      <c r="G36" s="41"/>
      <c r="H36" s="41"/>
      <c r="I36" s="41"/>
      <c r="J36" s="41"/>
      <c r="K36" s="41"/>
    </row>
    <row r="37" spans="1:11" ht="12.75">
      <c r="A37" s="60" t="s">
        <v>43</v>
      </c>
      <c r="B37" s="61"/>
      <c r="C37" s="61">
        <v>2820</v>
      </c>
      <c r="D37" s="61">
        <v>3</v>
      </c>
      <c r="E37" s="58">
        <f t="shared" si="1"/>
        <v>0</v>
      </c>
      <c r="F37" s="59">
        <f t="shared" si="0"/>
        <v>0</v>
      </c>
      <c r="G37" s="41"/>
      <c r="H37" s="41"/>
      <c r="I37" s="41"/>
      <c r="J37" s="41"/>
      <c r="K37" s="41"/>
    </row>
    <row r="38" spans="1:11" ht="13.5" thickBot="1">
      <c r="A38" s="62" t="s">
        <v>26</v>
      </c>
      <c r="B38" s="63"/>
      <c r="C38" s="63"/>
      <c r="D38" s="63"/>
      <c r="E38" s="63"/>
      <c r="F38" s="64">
        <f>SUM(F10:F37)</f>
        <v>0</v>
      </c>
      <c r="G38" s="41"/>
      <c r="H38" s="41"/>
      <c r="I38" s="41"/>
      <c r="J38" s="41"/>
      <c r="K38" s="41"/>
    </row>
    <row r="41" spans="1:2" ht="12.75">
      <c r="A41" t="s">
        <v>58</v>
      </c>
      <c r="B41" s="25">
        <v>443.66</v>
      </c>
    </row>
    <row r="42" spans="1:2" ht="12.75">
      <c r="A42" t="s">
        <v>59</v>
      </c>
      <c r="B42" s="25">
        <f>J3*B41</f>
        <v>102985.90848000001</v>
      </c>
    </row>
    <row r="44" ht="12.75">
      <c r="A44" t="s">
        <v>60</v>
      </c>
    </row>
    <row r="45" ht="12.75">
      <c r="A45" t="s">
        <v>61</v>
      </c>
    </row>
    <row r="49" ht="12.75">
      <c r="A49" t="s">
        <v>64</v>
      </c>
    </row>
    <row r="50" ht="12.75">
      <c r="A5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IV16384"/>
    </sheetView>
  </sheetViews>
  <sheetFormatPr defaultColWidth="11.421875" defaultRowHeight="12.75" outlineLevelCol="1"/>
  <cols>
    <col min="1" max="1" width="21.8515625" style="0" customWidth="1"/>
    <col min="2" max="2" width="8.8515625" style="0" customWidth="1"/>
    <col min="3" max="3" width="8.28125" style="0" customWidth="1" outlineLevel="1"/>
    <col min="4" max="4" width="7.140625" style="0" customWidth="1" outlineLevel="1"/>
    <col min="5" max="5" width="7.28125" style="0" customWidth="1" outlineLevel="1"/>
    <col min="6" max="6" width="9.28125" style="0" customWidth="1"/>
    <col min="7" max="7" width="8.140625" style="0" customWidth="1"/>
    <col min="8" max="8" width="4.28125" style="0" customWidth="1"/>
    <col min="9" max="9" width="5.28125" style="0" customWidth="1"/>
    <col min="10" max="10" width="10.7109375" style="0" customWidth="1"/>
    <col min="11" max="11" width="8.00390625" style="0" customWidth="1"/>
    <col min="12" max="12" width="6.57421875" style="0" customWidth="1"/>
    <col min="13" max="13" width="7.140625" style="0" customWidth="1" outlineLevel="1"/>
    <col min="14" max="14" width="6.140625" style="0" customWidth="1" outlineLevel="1"/>
    <col min="15" max="15" width="8.421875" style="0" customWidth="1" outlineLevel="1"/>
    <col min="16" max="16" width="8.421875" style="0" bestFit="1" customWidth="1" outlineLevel="1"/>
    <col min="17" max="17" width="6.28125" style="0" hidden="1" customWidth="1" outlineLevel="1"/>
    <col min="18" max="18" width="7.28125" style="0" customWidth="1" outlineLevel="1"/>
    <col min="19" max="19" width="6.140625" style="0" customWidth="1" outlineLevel="1"/>
    <col min="20" max="20" width="5.28125" style="0" customWidth="1" outlineLevel="1"/>
  </cols>
  <sheetData>
    <row r="1" spans="1:15" ht="12.75">
      <c r="A1" s="34" t="s">
        <v>38</v>
      </c>
      <c r="B1" s="34" t="s">
        <v>0</v>
      </c>
      <c r="C1" s="34" t="s">
        <v>1</v>
      </c>
      <c r="D1" s="34" t="s">
        <v>2</v>
      </c>
      <c r="E1" s="34" t="s">
        <v>3</v>
      </c>
      <c r="F1" s="34">
        <v>1000</v>
      </c>
      <c r="G1" s="34" t="s">
        <v>4</v>
      </c>
      <c r="H1" s="34" t="s">
        <v>11</v>
      </c>
      <c r="I1" s="34" t="s">
        <v>12</v>
      </c>
      <c r="J1" s="34" t="s">
        <v>36</v>
      </c>
      <c r="K1" s="35"/>
      <c r="L1" s="2"/>
      <c r="M1" s="2"/>
      <c r="N1" s="2"/>
      <c r="O1" s="2"/>
    </row>
    <row r="2" spans="1:11" ht="13.5" thickBot="1">
      <c r="A2" s="36" t="s">
        <v>37</v>
      </c>
      <c r="B2" s="37">
        <f>G7</f>
        <v>0.8333333333333334</v>
      </c>
      <c r="C2" s="38">
        <v>220</v>
      </c>
      <c r="D2" s="38">
        <v>1.732</v>
      </c>
      <c r="E2" s="38">
        <v>0.97</v>
      </c>
      <c r="F2" s="38">
        <v>1000</v>
      </c>
      <c r="G2" s="38">
        <v>24</v>
      </c>
      <c r="H2" s="38">
        <v>30</v>
      </c>
      <c r="I2" s="39">
        <v>1</v>
      </c>
      <c r="J2" s="40">
        <f>(B2*C2)/F2*D2*E2*G2*H2*I2</f>
        <v>221.76527999999996</v>
      </c>
      <c r="K2" s="41"/>
    </row>
    <row r="3" spans="1:15" ht="16.5" thickBot="1">
      <c r="A3" s="36" t="s">
        <v>39</v>
      </c>
      <c r="B3" s="42">
        <v>2.5</v>
      </c>
      <c r="C3" s="43">
        <v>125</v>
      </c>
      <c r="D3" s="44"/>
      <c r="E3" s="44" t="s">
        <v>55</v>
      </c>
      <c r="F3" s="45"/>
      <c r="G3" s="46"/>
      <c r="H3" s="44"/>
      <c r="I3" s="44"/>
      <c r="J3" s="47">
        <f>(B3*C3)/F2*G2*H2*I2</f>
        <v>225</v>
      </c>
      <c r="K3" s="41"/>
      <c r="M3" s="4"/>
      <c r="N3" s="4"/>
      <c r="O3" s="4"/>
    </row>
    <row r="4" spans="1:11" ht="12.75">
      <c r="A4" s="41"/>
      <c r="B4" s="41"/>
      <c r="C4" s="41"/>
      <c r="D4" s="41"/>
      <c r="E4" s="41"/>
      <c r="F4" s="41"/>
      <c r="G4" s="48"/>
      <c r="H4" s="41"/>
      <c r="I4" s="41"/>
      <c r="J4" s="41"/>
      <c r="K4" s="41"/>
    </row>
    <row r="5" spans="1:11" ht="12.75">
      <c r="A5" s="41"/>
      <c r="B5" s="49" t="s">
        <v>45</v>
      </c>
      <c r="C5" s="41"/>
      <c r="D5" s="41"/>
      <c r="E5" s="41"/>
      <c r="F5" s="41"/>
      <c r="G5" s="41"/>
      <c r="H5" s="41"/>
      <c r="I5" s="41"/>
      <c r="J5" s="41"/>
      <c r="K5" s="41"/>
    </row>
    <row r="6" spans="1:11" ht="15.75">
      <c r="A6" s="34" t="s">
        <v>5</v>
      </c>
      <c r="B6" s="34" t="s">
        <v>6</v>
      </c>
      <c r="C6" s="34" t="s">
        <v>7</v>
      </c>
      <c r="D6" s="34" t="s">
        <v>8</v>
      </c>
      <c r="E6" s="34" t="s">
        <v>9</v>
      </c>
      <c r="F6" s="34" t="s">
        <v>46</v>
      </c>
      <c r="G6" s="50" t="s">
        <v>10</v>
      </c>
      <c r="H6" s="41"/>
      <c r="I6" s="41"/>
      <c r="J6" s="41"/>
      <c r="K6" s="41"/>
    </row>
    <row r="7" spans="1:11" ht="15.75">
      <c r="A7" s="51"/>
      <c r="B7" s="51">
        <v>2.5</v>
      </c>
      <c r="C7" s="51"/>
      <c r="D7" s="51"/>
      <c r="E7" s="51"/>
      <c r="F7" s="51">
        <f>A7+B7+C7</f>
        <v>2.5</v>
      </c>
      <c r="G7" s="52">
        <f>(A7+B7+C7)/3</f>
        <v>0.8333333333333334</v>
      </c>
      <c r="H7" s="41"/>
      <c r="I7" s="41"/>
      <c r="J7" s="41"/>
      <c r="K7" s="41"/>
    </row>
    <row r="8" spans="1:11" ht="13.5" thickBot="1">
      <c r="A8" s="44"/>
      <c r="B8" s="44"/>
      <c r="C8" s="44"/>
      <c r="D8" s="44"/>
      <c r="E8" s="44"/>
      <c r="F8" s="44"/>
      <c r="G8" s="41"/>
      <c r="H8" s="41"/>
      <c r="I8" s="41"/>
      <c r="J8" s="41"/>
      <c r="K8" s="41"/>
    </row>
    <row r="9" spans="1:11" ht="38.25">
      <c r="A9" s="53" t="s">
        <v>13</v>
      </c>
      <c r="B9" s="54" t="s">
        <v>16</v>
      </c>
      <c r="C9" s="54" t="s">
        <v>33</v>
      </c>
      <c r="D9" s="55" t="s">
        <v>14</v>
      </c>
      <c r="E9" s="55" t="s">
        <v>49</v>
      </c>
      <c r="F9" s="56" t="s">
        <v>15</v>
      </c>
      <c r="G9" s="41"/>
      <c r="H9" s="41"/>
      <c r="I9" s="41"/>
      <c r="J9" s="41"/>
      <c r="K9" s="41"/>
    </row>
    <row r="10" spans="1:11" ht="12.75">
      <c r="A10" s="57" t="s">
        <v>17</v>
      </c>
      <c r="B10" s="58">
        <v>4</v>
      </c>
      <c r="C10" s="58">
        <v>60</v>
      </c>
      <c r="D10" s="58">
        <v>4</v>
      </c>
      <c r="E10" s="58">
        <f>B10*C10*D10/1000</f>
        <v>0.96</v>
      </c>
      <c r="F10" s="59">
        <f>E10*30</f>
        <v>28.799999999999997</v>
      </c>
      <c r="G10" s="41"/>
      <c r="H10" s="41"/>
      <c r="I10" s="41"/>
      <c r="J10" s="41">
        <v>17779</v>
      </c>
      <c r="K10" s="41"/>
    </row>
    <row r="11" spans="1:11" ht="12.75">
      <c r="A11" s="57" t="s">
        <v>27</v>
      </c>
      <c r="B11" s="58"/>
      <c r="C11" s="58">
        <v>100</v>
      </c>
      <c r="D11" s="58">
        <v>2</v>
      </c>
      <c r="E11" s="58">
        <f>B11*C11*D11/1000</f>
        <v>0</v>
      </c>
      <c r="F11" s="59">
        <f aca="true" t="shared" si="0" ref="F11:F37">E11*30</f>
        <v>0</v>
      </c>
      <c r="G11" s="41"/>
      <c r="H11" s="41"/>
      <c r="I11" s="41"/>
      <c r="J11" s="41"/>
      <c r="K11" s="41"/>
    </row>
    <row r="12" spans="1:11" ht="12.75">
      <c r="A12" s="57" t="s">
        <v>35</v>
      </c>
      <c r="B12" s="58"/>
      <c r="C12" s="58">
        <v>25</v>
      </c>
      <c r="D12" s="58">
        <v>6</v>
      </c>
      <c r="E12" s="58">
        <f aca="true" t="shared" si="1" ref="E12:E37">B12*C12*D12/1000</f>
        <v>0</v>
      </c>
      <c r="F12" s="59">
        <f>E12*30</f>
        <v>0</v>
      </c>
      <c r="G12" s="41"/>
      <c r="H12" s="41"/>
      <c r="I12" s="41"/>
      <c r="J12" s="65"/>
      <c r="K12" s="41"/>
    </row>
    <row r="13" spans="1:11" ht="12.75">
      <c r="A13" s="57" t="s">
        <v>50</v>
      </c>
      <c r="B13" s="58"/>
      <c r="C13" s="58">
        <v>90</v>
      </c>
      <c r="D13" s="58">
        <v>17</v>
      </c>
      <c r="E13" s="58">
        <f t="shared" si="1"/>
        <v>0</v>
      </c>
      <c r="F13" s="59">
        <f>E13*30</f>
        <v>0</v>
      </c>
      <c r="G13" s="41"/>
      <c r="H13" s="41"/>
      <c r="I13" s="41"/>
      <c r="J13" s="65"/>
      <c r="K13" s="41"/>
    </row>
    <row r="14" spans="1:11" ht="12.75">
      <c r="A14" s="57" t="s">
        <v>51</v>
      </c>
      <c r="B14" s="58"/>
      <c r="C14" s="58">
        <v>180</v>
      </c>
      <c r="D14" s="58">
        <v>4</v>
      </c>
      <c r="E14" s="58">
        <f t="shared" si="1"/>
        <v>0</v>
      </c>
      <c r="F14" s="59">
        <v>0</v>
      </c>
      <c r="G14" s="41"/>
      <c r="H14" s="41"/>
      <c r="I14" s="41"/>
      <c r="J14" s="65"/>
      <c r="K14" s="41"/>
    </row>
    <row r="15" spans="1:11" ht="12.75">
      <c r="A15" s="57" t="s">
        <v>18</v>
      </c>
      <c r="B15" s="58"/>
      <c r="C15" s="58">
        <v>1000</v>
      </c>
      <c r="D15" s="58">
        <v>2</v>
      </c>
      <c r="E15" s="58">
        <f t="shared" si="1"/>
        <v>0</v>
      </c>
      <c r="F15" s="59">
        <f t="shared" si="0"/>
        <v>0</v>
      </c>
      <c r="G15" s="41"/>
      <c r="H15" s="41"/>
      <c r="I15" s="41"/>
      <c r="J15" s="65"/>
      <c r="K15" s="41"/>
    </row>
    <row r="16" spans="1:11" ht="12.75">
      <c r="A16" s="57" t="s">
        <v>32</v>
      </c>
      <c r="B16" s="58">
        <v>1</v>
      </c>
      <c r="C16" s="58">
        <v>200</v>
      </c>
      <c r="D16" s="58">
        <v>19</v>
      </c>
      <c r="E16" s="58">
        <f t="shared" si="1"/>
        <v>3.8</v>
      </c>
      <c r="F16" s="59">
        <f t="shared" si="0"/>
        <v>114</v>
      </c>
      <c r="G16" s="41"/>
      <c r="H16" s="41"/>
      <c r="I16" s="41"/>
      <c r="J16" s="65"/>
      <c r="K16" s="41"/>
    </row>
    <row r="17" spans="1:11" ht="12.75">
      <c r="A17" s="57" t="s">
        <v>28</v>
      </c>
      <c r="B17" s="58"/>
      <c r="C17" s="58">
        <v>450</v>
      </c>
      <c r="D17" s="58">
        <v>8</v>
      </c>
      <c r="E17" s="58">
        <f t="shared" si="1"/>
        <v>0</v>
      </c>
      <c r="F17" s="59">
        <f t="shared" si="0"/>
        <v>0</v>
      </c>
      <c r="G17" s="41"/>
      <c r="H17" s="41"/>
      <c r="I17" s="41"/>
      <c r="J17" s="41"/>
      <c r="K17" s="41"/>
    </row>
    <row r="18" spans="1:11" ht="12.75">
      <c r="A18" s="57" t="s">
        <v>29</v>
      </c>
      <c r="B18" s="58"/>
      <c r="C18" s="58">
        <v>580</v>
      </c>
      <c r="D18" s="58">
        <v>8</v>
      </c>
      <c r="E18" s="58">
        <f t="shared" si="1"/>
        <v>0</v>
      </c>
      <c r="F18" s="59">
        <f t="shared" si="0"/>
        <v>0</v>
      </c>
      <c r="G18" s="41"/>
      <c r="H18" s="41"/>
      <c r="I18" s="41"/>
      <c r="J18" s="41"/>
      <c r="K18" s="41"/>
    </row>
    <row r="19" spans="1:11" ht="12.75">
      <c r="A19" s="57" t="s">
        <v>19</v>
      </c>
      <c r="B19" s="58">
        <v>1</v>
      </c>
      <c r="C19" s="58">
        <v>150</v>
      </c>
      <c r="D19" s="58">
        <v>6</v>
      </c>
      <c r="E19" s="58">
        <f t="shared" si="1"/>
        <v>0.9</v>
      </c>
      <c r="F19" s="59">
        <f t="shared" si="0"/>
        <v>27</v>
      </c>
      <c r="G19" s="41"/>
      <c r="H19" s="41"/>
      <c r="I19" s="41"/>
      <c r="J19" s="41"/>
      <c r="K19" s="41"/>
    </row>
    <row r="20" spans="1:11" ht="12.75">
      <c r="A20" s="57" t="s">
        <v>31</v>
      </c>
      <c r="B20" s="58"/>
      <c r="C20" s="58">
        <v>125</v>
      </c>
      <c r="D20" s="58">
        <v>0.1</v>
      </c>
      <c r="E20" s="58">
        <f t="shared" si="1"/>
        <v>0</v>
      </c>
      <c r="F20" s="59">
        <f t="shared" si="0"/>
        <v>0</v>
      </c>
      <c r="G20" s="41"/>
      <c r="H20" s="41"/>
      <c r="I20" s="41"/>
      <c r="J20" s="41"/>
      <c r="K20" s="41"/>
    </row>
    <row r="21" spans="1:11" ht="12.75">
      <c r="A21" s="57" t="s">
        <v>30</v>
      </c>
      <c r="B21" s="58"/>
      <c r="C21" s="58">
        <v>300</v>
      </c>
      <c r="D21" s="58">
        <v>0.2</v>
      </c>
      <c r="E21" s="58">
        <f t="shared" si="1"/>
        <v>0</v>
      </c>
      <c r="F21" s="59">
        <f t="shared" si="0"/>
        <v>0</v>
      </c>
      <c r="G21" s="41"/>
      <c r="H21" s="41"/>
      <c r="I21" s="41"/>
      <c r="J21" s="41"/>
      <c r="K21" s="41"/>
    </row>
    <row r="22" spans="1:11" ht="12.75">
      <c r="A22" s="57" t="s">
        <v>40</v>
      </c>
      <c r="B22" s="58"/>
      <c r="C22" s="58">
        <v>200</v>
      </c>
      <c r="D22" s="58">
        <v>1</v>
      </c>
      <c r="E22" s="58">
        <f t="shared" si="1"/>
        <v>0</v>
      </c>
      <c r="F22" s="59">
        <f t="shared" si="0"/>
        <v>0</v>
      </c>
      <c r="G22" s="41"/>
      <c r="H22" s="41"/>
      <c r="I22" s="41"/>
      <c r="J22" s="41"/>
      <c r="K22" s="41"/>
    </row>
    <row r="23" spans="1:11" ht="12.75">
      <c r="A23" s="57" t="s">
        <v>20</v>
      </c>
      <c r="B23" s="58"/>
      <c r="C23" s="58">
        <v>250</v>
      </c>
      <c r="D23" s="58">
        <v>1</v>
      </c>
      <c r="E23" s="58">
        <f t="shared" si="1"/>
        <v>0</v>
      </c>
      <c r="F23" s="59">
        <f t="shared" si="0"/>
        <v>0</v>
      </c>
      <c r="G23" s="41"/>
      <c r="H23" s="41"/>
      <c r="I23" s="41"/>
      <c r="J23" s="41"/>
      <c r="K23" s="41"/>
    </row>
    <row r="24" spans="1:11" ht="12.75">
      <c r="A24" s="57" t="s">
        <v>21</v>
      </c>
      <c r="B24" s="58"/>
      <c r="C24" s="58">
        <v>500</v>
      </c>
      <c r="D24" s="58">
        <v>0.5</v>
      </c>
      <c r="E24" s="58">
        <f t="shared" si="1"/>
        <v>0</v>
      </c>
      <c r="F24" s="59">
        <f t="shared" si="0"/>
        <v>0</v>
      </c>
      <c r="G24" s="41"/>
      <c r="H24" s="41"/>
      <c r="I24" s="41"/>
      <c r="J24" s="41"/>
      <c r="K24" s="41"/>
    </row>
    <row r="25" spans="1:11" ht="12.75">
      <c r="A25" s="57" t="s">
        <v>34</v>
      </c>
      <c r="B25" s="58"/>
      <c r="C25" s="58">
        <v>250</v>
      </c>
      <c r="D25" s="58">
        <v>2</v>
      </c>
      <c r="E25" s="58">
        <f t="shared" si="1"/>
        <v>0</v>
      </c>
      <c r="F25" s="59">
        <f t="shared" si="0"/>
        <v>0</v>
      </c>
      <c r="G25" s="41"/>
      <c r="H25" s="41"/>
      <c r="I25" s="41"/>
      <c r="J25" s="41"/>
      <c r="K25" s="41"/>
    </row>
    <row r="26" spans="1:11" ht="12.75">
      <c r="A26" s="57" t="s">
        <v>22</v>
      </c>
      <c r="B26" s="58"/>
      <c r="C26" s="58">
        <v>1450</v>
      </c>
      <c r="D26" s="58">
        <v>1</v>
      </c>
      <c r="E26" s="58">
        <f t="shared" si="1"/>
        <v>0</v>
      </c>
      <c r="F26" s="59">
        <f t="shared" si="0"/>
        <v>0</v>
      </c>
      <c r="G26" s="41"/>
      <c r="H26" s="41"/>
      <c r="I26" s="41"/>
      <c r="J26" s="41"/>
      <c r="K26" s="41"/>
    </row>
    <row r="27" spans="1:11" ht="12.75">
      <c r="A27" s="57" t="s">
        <v>23</v>
      </c>
      <c r="B27" s="58"/>
      <c r="C27" s="58">
        <v>600</v>
      </c>
      <c r="D27" s="58">
        <v>0.5</v>
      </c>
      <c r="E27" s="58">
        <f t="shared" si="1"/>
        <v>0</v>
      </c>
      <c r="F27" s="59">
        <f t="shared" si="0"/>
        <v>0</v>
      </c>
      <c r="G27" s="41"/>
      <c r="H27" s="41"/>
      <c r="I27" s="41"/>
      <c r="J27" s="41"/>
      <c r="K27" s="41"/>
    </row>
    <row r="28" spans="1:11" ht="12.75">
      <c r="A28" s="57" t="s">
        <v>24</v>
      </c>
      <c r="B28" s="58"/>
      <c r="C28" s="58">
        <v>1100</v>
      </c>
      <c r="D28" s="58">
        <v>0.2</v>
      </c>
      <c r="E28" s="58">
        <f t="shared" si="1"/>
        <v>0</v>
      </c>
      <c r="F28" s="59">
        <f t="shared" si="0"/>
        <v>0</v>
      </c>
      <c r="G28" s="41"/>
      <c r="H28" s="41"/>
      <c r="I28" s="41"/>
      <c r="J28" s="41"/>
      <c r="K28" s="41"/>
    </row>
    <row r="29" spans="1:11" ht="12.75">
      <c r="A29" s="57" t="s">
        <v>25</v>
      </c>
      <c r="B29" s="58"/>
      <c r="C29" s="58">
        <v>350</v>
      </c>
      <c r="D29" s="58">
        <v>8</v>
      </c>
      <c r="E29" s="58">
        <f t="shared" si="1"/>
        <v>0</v>
      </c>
      <c r="F29" s="59">
        <f>E29*30</f>
        <v>0</v>
      </c>
      <c r="G29" s="41"/>
      <c r="H29" s="41"/>
      <c r="I29" s="41"/>
      <c r="J29" s="41"/>
      <c r="K29" s="41"/>
    </row>
    <row r="30" spans="1:11" ht="12.75">
      <c r="A30" s="60" t="s">
        <v>47</v>
      </c>
      <c r="B30" s="61">
        <v>1</v>
      </c>
      <c r="C30" s="61">
        <v>1200</v>
      </c>
      <c r="D30" s="61">
        <v>1</v>
      </c>
      <c r="E30" s="58">
        <f t="shared" si="1"/>
        <v>1.2</v>
      </c>
      <c r="F30" s="59">
        <f t="shared" si="0"/>
        <v>36</v>
      </c>
      <c r="G30" s="41"/>
      <c r="H30" s="41"/>
      <c r="I30" s="41"/>
      <c r="J30" s="41"/>
      <c r="K30" s="41"/>
    </row>
    <row r="31" spans="1:11" ht="13.5" customHeight="1">
      <c r="A31" s="60" t="s">
        <v>48</v>
      </c>
      <c r="B31" s="61">
        <v>1</v>
      </c>
      <c r="C31" s="61">
        <v>150</v>
      </c>
      <c r="D31" s="61">
        <v>2</v>
      </c>
      <c r="E31" s="58">
        <f t="shared" si="1"/>
        <v>0.3</v>
      </c>
      <c r="F31" s="59">
        <f t="shared" si="0"/>
        <v>9</v>
      </c>
      <c r="G31" s="41"/>
      <c r="H31" s="41"/>
      <c r="I31" s="41"/>
      <c r="J31" s="41"/>
      <c r="K31" s="41"/>
    </row>
    <row r="32" spans="1:11" ht="12.75">
      <c r="A32" s="60" t="s">
        <v>44</v>
      </c>
      <c r="B32" s="61"/>
      <c r="C32" s="61">
        <v>800</v>
      </c>
      <c r="D32" s="61">
        <v>1</v>
      </c>
      <c r="E32" s="58">
        <f t="shared" si="1"/>
        <v>0</v>
      </c>
      <c r="F32" s="59">
        <f t="shared" si="0"/>
        <v>0</v>
      </c>
      <c r="G32" s="41"/>
      <c r="H32" s="41"/>
      <c r="I32" s="41"/>
      <c r="J32" s="41"/>
      <c r="K32" s="41"/>
    </row>
    <row r="33" spans="1:11" ht="12.75">
      <c r="A33" s="60" t="s">
        <v>41</v>
      </c>
      <c r="B33" s="61"/>
      <c r="C33" s="61">
        <v>1250</v>
      </c>
      <c r="D33" s="61">
        <v>3</v>
      </c>
      <c r="E33" s="58">
        <f t="shared" si="1"/>
        <v>0</v>
      </c>
      <c r="F33" s="59">
        <f t="shared" si="0"/>
        <v>0</v>
      </c>
      <c r="G33" s="41"/>
      <c r="H33" s="41"/>
      <c r="I33" s="41"/>
      <c r="J33" s="41"/>
      <c r="K33" s="41"/>
    </row>
    <row r="34" spans="1:11" ht="12.75">
      <c r="A34" s="60" t="s">
        <v>42</v>
      </c>
      <c r="B34" s="61"/>
      <c r="C34" s="61">
        <v>1850</v>
      </c>
      <c r="D34" s="61">
        <v>24</v>
      </c>
      <c r="E34" s="58">
        <f t="shared" si="1"/>
        <v>0</v>
      </c>
      <c r="F34" s="59">
        <f t="shared" si="0"/>
        <v>0</v>
      </c>
      <c r="G34" s="41"/>
      <c r="H34" s="41"/>
      <c r="I34" s="41"/>
      <c r="J34" s="41"/>
      <c r="K34" s="41"/>
    </row>
    <row r="35" spans="1:11" ht="12.75">
      <c r="A35" s="60" t="s">
        <v>56</v>
      </c>
      <c r="B35" s="61"/>
      <c r="C35" s="61">
        <v>5000</v>
      </c>
      <c r="D35" s="61">
        <v>24</v>
      </c>
      <c r="E35" s="58">
        <f t="shared" si="1"/>
        <v>0</v>
      </c>
      <c r="F35" s="59">
        <f>E35*30</f>
        <v>0</v>
      </c>
      <c r="G35" s="41"/>
      <c r="H35" s="41"/>
      <c r="I35" s="41"/>
      <c r="J35" s="41"/>
      <c r="K35" s="41"/>
    </row>
    <row r="36" spans="1:11" ht="12.75">
      <c r="A36" s="60" t="s">
        <v>57</v>
      </c>
      <c r="B36" s="61"/>
      <c r="C36" s="61">
        <v>400</v>
      </c>
      <c r="D36" s="61">
        <v>8</v>
      </c>
      <c r="E36" s="58">
        <f t="shared" si="1"/>
        <v>0</v>
      </c>
      <c r="F36" s="59">
        <f>E36*30</f>
        <v>0</v>
      </c>
      <c r="G36" s="41"/>
      <c r="H36" s="41"/>
      <c r="I36" s="41"/>
      <c r="J36" s="41"/>
      <c r="K36" s="41"/>
    </row>
    <row r="37" spans="1:11" ht="12.75">
      <c r="A37" s="60" t="s">
        <v>43</v>
      </c>
      <c r="B37" s="61"/>
      <c r="C37" s="61">
        <v>2820</v>
      </c>
      <c r="D37" s="61">
        <v>3</v>
      </c>
      <c r="E37" s="58">
        <f t="shared" si="1"/>
        <v>0</v>
      </c>
      <c r="F37" s="59">
        <f t="shared" si="0"/>
        <v>0</v>
      </c>
      <c r="G37" s="41"/>
      <c r="H37" s="41"/>
      <c r="I37" s="41"/>
      <c r="J37" s="41"/>
      <c r="K37" s="41"/>
    </row>
    <row r="38" spans="1:11" ht="13.5" thickBot="1">
      <c r="A38" s="62" t="s">
        <v>26</v>
      </c>
      <c r="B38" s="63"/>
      <c r="C38" s="63"/>
      <c r="D38" s="63"/>
      <c r="E38" s="63"/>
      <c r="F38" s="64">
        <f>SUM(F10:F37)</f>
        <v>214.8</v>
      </c>
      <c r="G38" s="41"/>
      <c r="H38" s="41"/>
      <c r="I38" s="41"/>
      <c r="J38" s="41"/>
      <c r="K38" s="41"/>
    </row>
    <row r="41" spans="1:2" ht="12.75">
      <c r="A41" t="s">
        <v>58</v>
      </c>
      <c r="B41" s="25">
        <v>441.45</v>
      </c>
    </row>
    <row r="42" spans="1:2" ht="12.75">
      <c r="A42" t="s">
        <v>59</v>
      </c>
      <c r="B42" s="25">
        <f>J3*B41</f>
        <v>99326.25</v>
      </c>
    </row>
    <row r="44" ht="12.75">
      <c r="A44" t="s">
        <v>60</v>
      </c>
    </row>
    <row r="45" ht="12.75">
      <c r="A45" t="s">
        <v>61</v>
      </c>
    </row>
    <row r="49" ht="12.75">
      <c r="A49" t="s">
        <v>65</v>
      </c>
    </row>
    <row r="50" ht="12.75">
      <c r="A50" t="s">
        <v>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4">
      <selection activeCell="B22" sqref="B22"/>
    </sheetView>
  </sheetViews>
  <sheetFormatPr defaultColWidth="11.421875" defaultRowHeight="12.75" outlineLevelCol="1"/>
  <cols>
    <col min="1" max="1" width="21.8515625" style="0" customWidth="1"/>
    <col min="2" max="2" width="8.8515625" style="0" customWidth="1"/>
    <col min="3" max="3" width="8.28125" style="0" customWidth="1" outlineLevel="1"/>
    <col min="4" max="4" width="7.140625" style="0" customWidth="1" outlineLevel="1"/>
    <col min="5" max="5" width="7.28125" style="0" customWidth="1" outlineLevel="1"/>
    <col min="6" max="6" width="9.28125" style="0" customWidth="1"/>
    <col min="7" max="7" width="8.140625" style="0" customWidth="1"/>
    <col min="8" max="8" width="4.28125" style="0" customWidth="1"/>
    <col min="9" max="9" width="5.28125" style="0" customWidth="1"/>
    <col min="10" max="10" width="10.7109375" style="0" customWidth="1"/>
    <col min="11" max="11" width="8.00390625" style="0" customWidth="1"/>
    <col min="12" max="12" width="6.57421875" style="0" customWidth="1"/>
    <col min="13" max="13" width="7.140625" style="0" customWidth="1" outlineLevel="1"/>
    <col min="14" max="14" width="6.140625" style="0" customWidth="1" outlineLevel="1"/>
    <col min="15" max="15" width="8.421875" style="0" customWidth="1" outlineLevel="1"/>
    <col min="16" max="16" width="8.421875" style="0" bestFit="1" customWidth="1" outlineLevel="1"/>
    <col min="17" max="17" width="6.28125" style="0" hidden="1" customWidth="1" outlineLevel="1"/>
    <col min="18" max="18" width="7.28125" style="0" customWidth="1" outlineLevel="1"/>
    <col min="19" max="19" width="6.140625" style="0" customWidth="1" outlineLevel="1"/>
    <col min="20" max="20" width="5.28125" style="0" customWidth="1" outlineLevel="1"/>
  </cols>
  <sheetData>
    <row r="1" spans="1:15" ht="12.75">
      <c r="A1" s="34" t="s">
        <v>38</v>
      </c>
      <c r="B1" s="34" t="s">
        <v>0</v>
      </c>
      <c r="C1" s="34" t="s">
        <v>1</v>
      </c>
      <c r="D1" s="34" t="s">
        <v>2</v>
      </c>
      <c r="E1" s="34" t="s">
        <v>3</v>
      </c>
      <c r="F1" s="34">
        <v>1000</v>
      </c>
      <c r="G1" s="34" t="s">
        <v>4</v>
      </c>
      <c r="H1" s="34" t="s">
        <v>11</v>
      </c>
      <c r="I1" s="34" t="s">
        <v>12</v>
      </c>
      <c r="J1" s="34" t="s">
        <v>36</v>
      </c>
      <c r="K1" s="35"/>
      <c r="L1" s="2"/>
      <c r="M1" s="2"/>
      <c r="N1" s="2"/>
      <c r="O1" s="2"/>
    </row>
    <row r="2" spans="1:11" ht="13.5" thickBot="1">
      <c r="A2" s="36" t="s">
        <v>37</v>
      </c>
      <c r="B2" s="37">
        <f>G7</f>
        <v>1.0333333333333334</v>
      </c>
      <c r="C2" s="38">
        <v>220</v>
      </c>
      <c r="D2" s="38">
        <v>1.732</v>
      </c>
      <c r="E2" s="38">
        <v>0.97</v>
      </c>
      <c r="F2" s="38">
        <v>1000</v>
      </c>
      <c r="G2" s="38">
        <v>24</v>
      </c>
      <c r="H2" s="38">
        <v>30</v>
      </c>
      <c r="I2" s="39">
        <v>1</v>
      </c>
      <c r="J2" s="40">
        <f>(B2*C2)/F2*D2*E2*G2*H2*I2</f>
        <v>274.9889472</v>
      </c>
      <c r="K2" s="41"/>
    </row>
    <row r="3" spans="1:15" ht="16.5" thickBot="1">
      <c r="A3" s="36" t="s">
        <v>39</v>
      </c>
      <c r="B3" s="42">
        <v>3.1</v>
      </c>
      <c r="C3" s="43">
        <v>125</v>
      </c>
      <c r="D3" s="44"/>
      <c r="E3" s="44" t="s">
        <v>55</v>
      </c>
      <c r="F3" s="45"/>
      <c r="G3" s="46"/>
      <c r="H3" s="44"/>
      <c r="I3" s="44"/>
      <c r="J3" s="47">
        <f>(B3*C3)/F2*G2*H2*I2</f>
        <v>279</v>
      </c>
      <c r="K3" s="41"/>
      <c r="M3" s="4"/>
      <c r="N3" s="4"/>
      <c r="O3" s="4"/>
    </row>
    <row r="4" spans="1:11" ht="12.75">
      <c r="A4" s="41"/>
      <c r="B4" s="41"/>
      <c r="C4" s="41"/>
      <c r="D4" s="41"/>
      <c r="E4" s="41"/>
      <c r="F4" s="41"/>
      <c r="G4" s="48"/>
      <c r="H4" s="41"/>
      <c r="I4" s="41"/>
      <c r="J4" s="41"/>
      <c r="K4" s="41"/>
    </row>
    <row r="5" spans="1:11" ht="12.75">
      <c r="A5" s="41"/>
      <c r="B5" s="49" t="s">
        <v>45</v>
      </c>
      <c r="C5" s="41"/>
      <c r="D5" s="41"/>
      <c r="E5" s="41"/>
      <c r="F5" s="41"/>
      <c r="G5" s="41"/>
      <c r="H5" s="41"/>
      <c r="I5" s="41"/>
      <c r="J5" s="41"/>
      <c r="K5" s="41"/>
    </row>
    <row r="6" spans="1:11" ht="15.75">
      <c r="A6" s="34" t="s">
        <v>5</v>
      </c>
      <c r="B6" s="34" t="s">
        <v>6</v>
      </c>
      <c r="C6" s="34" t="s">
        <v>7</v>
      </c>
      <c r="D6" s="34" t="s">
        <v>8</v>
      </c>
      <c r="E6" s="34" t="s">
        <v>9</v>
      </c>
      <c r="F6" s="34" t="s">
        <v>46</v>
      </c>
      <c r="G6" s="50" t="s">
        <v>10</v>
      </c>
      <c r="H6" s="41"/>
      <c r="I6" s="41"/>
      <c r="J6" s="41"/>
      <c r="K6" s="41"/>
    </row>
    <row r="7" spans="1:11" ht="15.75">
      <c r="A7" s="51"/>
      <c r="B7" s="51">
        <v>3.1</v>
      </c>
      <c r="C7" s="51"/>
      <c r="D7" s="51"/>
      <c r="E7" s="51"/>
      <c r="F7" s="51">
        <f>A7+B7+C7</f>
        <v>3.1</v>
      </c>
      <c r="G7" s="52">
        <f>(A7+B7+C7)/3</f>
        <v>1.0333333333333334</v>
      </c>
      <c r="H7" s="41"/>
      <c r="I7" s="41"/>
      <c r="J7" s="41"/>
      <c r="K7" s="41"/>
    </row>
    <row r="8" spans="1:11" ht="13.5" thickBot="1">
      <c r="A8" s="44"/>
      <c r="B8" s="44"/>
      <c r="C8" s="44"/>
      <c r="D8" s="44"/>
      <c r="E8" s="44"/>
      <c r="F8" s="44"/>
      <c r="G8" s="41"/>
      <c r="H8" s="41"/>
      <c r="I8" s="41"/>
      <c r="J8" s="41"/>
      <c r="K8" s="41"/>
    </row>
    <row r="9" spans="1:11" ht="38.25">
      <c r="A9" s="53" t="s">
        <v>13</v>
      </c>
      <c r="B9" s="54" t="s">
        <v>16</v>
      </c>
      <c r="C9" s="54" t="s">
        <v>33</v>
      </c>
      <c r="D9" s="55" t="s">
        <v>14</v>
      </c>
      <c r="E9" s="55" t="s">
        <v>49</v>
      </c>
      <c r="F9" s="56" t="s">
        <v>15</v>
      </c>
      <c r="G9" s="41"/>
      <c r="H9" s="41"/>
      <c r="I9" s="41"/>
      <c r="J9" s="41"/>
      <c r="K9" s="41"/>
    </row>
    <row r="10" spans="1:11" ht="12.75">
      <c r="A10" s="57" t="s">
        <v>17</v>
      </c>
      <c r="B10" s="58"/>
      <c r="C10" s="58">
        <v>60</v>
      </c>
      <c r="D10" s="58">
        <v>4</v>
      </c>
      <c r="E10" s="58">
        <f>B10*C10*D10/1000</f>
        <v>0</v>
      </c>
      <c r="F10" s="59">
        <f>E10*30</f>
        <v>0</v>
      </c>
      <c r="G10" s="41"/>
      <c r="H10" s="41"/>
      <c r="I10" s="41"/>
      <c r="J10" s="41">
        <v>17779</v>
      </c>
      <c r="K10" s="41"/>
    </row>
    <row r="11" spans="1:11" ht="12.75">
      <c r="A11" s="57" t="s">
        <v>27</v>
      </c>
      <c r="B11" s="58">
        <v>1</v>
      </c>
      <c r="C11" s="58">
        <v>100</v>
      </c>
      <c r="D11" s="58">
        <v>2</v>
      </c>
      <c r="E11" s="58">
        <f>B11*C11*D11/1000</f>
        <v>0.2</v>
      </c>
      <c r="F11" s="59">
        <f aca="true" t="shared" si="0" ref="F11:F37">E11*30</f>
        <v>6</v>
      </c>
      <c r="G11" s="41"/>
      <c r="H11" s="41"/>
      <c r="I11" s="41"/>
      <c r="J11" s="41"/>
      <c r="K11" s="41"/>
    </row>
    <row r="12" spans="1:11" ht="12.75">
      <c r="A12" s="57" t="s">
        <v>35</v>
      </c>
      <c r="B12" s="58">
        <v>4</v>
      </c>
      <c r="C12" s="58">
        <v>25</v>
      </c>
      <c r="D12" s="58">
        <v>3</v>
      </c>
      <c r="E12" s="58">
        <f aca="true" t="shared" si="1" ref="E12:E37">B12*C12*D12/1000</f>
        <v>0.3</v>
      </c>
      <c r="F12" s="59">
        <f>E12*30</f>
        <v>9</v>
      </c>
      <c r="G12" s="41"/>
      <c r="H12" s="41"/>
      <c r="I12" s="41"/>
      <c r="J12" s="65"/>
      <c r="K12" s="41"/>
    </row>
    <row r="13" spans="1:11" ht="12.75">
      <c r="A13" s="57" t="s">
        <v>50</v>
      </c>
      <c r="B13" s="58"/>
      <c r="C13" s="58">
        <v>90</v>
      </c>
      <c r="D13" s="58">
        <v>17</v>
      </c>
      <c r="E13" s="58">
        <f t="shared" si="1"/>
        <v>0</v>
      </c>
      <c r="F13" s="59">
        <f>E13*30</f>
        <v>0</v>
      </c>
      <c r="G13" s="41"/>
      <c r="H13" s="41"/>
      <c r="I13" s="41"/>
      <c r="J13" s="65"/>
      <c r="K13" s="41"/>
    </row>
    <row r="14" spans="1:11" ht="12.75">
      <c r="A14" s="57" t="s">
        <v>51</v>
      </c>
      <c r="B14" s="58"/>
      <c r="C14" s="58">
        <v>180</v>
      </c>
      <c r="D14" s="58">
        <v>4</v>
      </c>
      <c r="E14" s="58">
        <f t="shared" si="1"/>
        <v>0</v>
      </c>
      <c r="F14" s="59">
        <v>0</v>
      </c>
      <c r="G14" s="41"/>
      <c r="H14" s="41"/>
      <c r="I14" s="41"/>
      <c r="J14" s="65"/>
      <c r="K14" s="41"/>
    </row>
    <row r="15" spans="1:11" ht="12.75">
      <c r="A15" s="57" t="s">
        <v>18</v>
      </c>
      <c r="B15" s="58"/>
      <c r="C15" s="58">
        <v>1000</v>
      </c>
      <c r="D15" s="58">
        <v>2</v>
      </c>
      <c r="E15" s="58">
        <f t="shared" si="1"/>
        <v>0</v>
      </c>
      <c r="F15" s="59">
        <f t="shared" si="0"/>
        <v>0</v>
      </c>
      <c r="G15" s="41"/>
      <c r="H15" s="41"/>
      <c r="I15" s="41"/>
      <c r="J15" s="65"/>
      <c r="K15" s="41"/>
    </row>
    <row r="16" spans="1:11" ht="12.75">
      <c r="A16" s="57" t="s">
        <v>32</v>
      </c>
      <c r="B16" s="58">
        <v>1</v>
      </c>
      <c r="C16" s="58">
        <v>200</v>
      </c>
      <c r="D16" s="58">
        <v>24</v>
      </c>
      <c r="E16" s="58">
        <f t="shared" si="1"/>
        <v>4.8</v>
      </c>
      <c r="F16" s="59">
        <f t="shared" si="0"/>
        <v>144</v>
      </c>
      <c r="G16" s="41"/>
      <c r="H16" s="41"/>
      <c r="I16" s="41"/>
      <c r="J16" s="65"/>
      <c r="K16" s="41"/>
    </row>
    <row r="17" spans="1:11" ht="12.75">
      <c r="A17" s="57" t="s">
        <v>28</v>
      </c>
      <c r="B17" s="58"/>
      <c r="C17" s="58">
        <v>450</v>
      </c>
      <c r="D17" s="58">
        <v>8</v>
      </c>
      <c r="E17" s="58">
        <f t="shared" si="1"/>
        <v>0</v>
      </c>
      <c r="F17" s="59">
        <f t="shared" si="0"/>
        <v>0</v>
      </c>
      <c r="G17" s="41"/>
      <c r="H17" s="41"/>
      <c r="I17" s="41"/>
      <c r="J17" s="41"/>
      <c r="K17" s="41"/>
    </row>
    <row r="18" spans="1:11" ht="12.75">
      <c r="A18" s="57" t="s">
        <v>29</v>
      </c>
      <c r="B18" s="58"/>
      <c r="C18" s="58">
        <v>580</v>
      </c>
      <c r="D18" s="58">
        <v>8</v>
      </c>
      <c r="E18" s="58">
        <f t="shared" si="1"/>
        <v>0</v>
      </c>
      <c r="F18" s="59">
        <f t="shared" si="0"/>
        <v>0</v>
      </c>
      <c r="G18" s="41"/>
      <c r="H18" s="41"/>
      <c r="I18" s="41"/>
      <c r="J18" s="41"/>
      <c r="K18" s="41"/>
    </row>
    <row r="19" spans="1:11" ht="12.75">
      <c r="A19" s="57" t="s">
        <v>19</v>
      </c>
      <c r="B19" s="58"/>
      <c r="C19" s="58">
        <v>150</v>
      </c>
      <c r="D19" s="58">
        <v>5</v>
      </c>
      <c r="E19" s="58">
        <f t="shared" si="1"/>
        <v>0</v>
      </c>
      <c r="F19" s="59">
        <f t="shared" si="0"/>
        <v>0</v>
      </c>
      <c r="G19" s="41"/>
      <c r="H19" s="41"/>
      <c r="I19" s="41"/>
      <c r="J19" s="41"/>
      <c r="K19" s="41"/>
    </row>
    <row r="20" spans="1:11" ht="12.75">
      <c r="A20" s="57" t="s">
        <v>31</v>
      </c>
      <c r="B20" s="58">
        <v>1</v>
      </c>
      <c r="C20" s="58">
        <v>125</v>
      </c>
      <c r="D20" s="58">
        <v>0.1</v>
      </c>
      <c r="E20" s="58">
        <f t="shared" si="1"/>
        <v>0.0125</v>
      </c>
      <c r="F20" s="59">
        <f t="shared" si="0"/>
        <v>0.375</v>
      </c>
      <c r="G20" s="41"/>
      <c r="H20" s="41"/>
      <c r="I20" s="41"/>
      <c r="J20" s="41"/>
      <c r="K20" s="41"/>
    </row>
    <row r="21" spans="1:11" ht="12.75">
      <c r="A21" s="57" t="s">
        <v>30</v>
      </c>
      <c r="B21" s="58"/>
      <c r="C21" s="58">
        <v>300</v>
      </c>
      <c r="D21" s="58">
        <v>0.2</v>
      </c>
      <c r="E21" s="58">
        <f t="shared" si="1"/>
        <v>0</v>
      </c>
      <c r="F21" s="59">
        <f t="shared" si="0"/>
        <v>0</v>
      </c>
      <c r="G21" s="41"/>
      <c r="H21" s="41"/>
      <c r="I21" s="41"/>
      <c r="J21" s="41"/>
      <c r="K21" s="41"/>
    </row>
    <row r="22" spans="1:11" ht="12.75">
      <c r="A22" s="57" t="s">
        <v>40</v>
      </c>
      <c r="B22" s="58">
        <v>1</v>
      </c>
      <c r="C22" s="58">
        <v>200</v>
      </c>
      <c r="D22" s="58">
        <v>1</v>
      </c>
      <c r="E22" s="58">
        <f t="shared" si="1"/>
        <v>0.2</v>
      </c>
      <c r="F22" s="59">
        <f t="shared" si="0"/>
        <v>6</v>
      </c>
      <c r="G22" s="41"/>
      <c r="H22" s="41"/>
      <c r="I22" s="41"/>
      <c r="J22" s="41"/>
      <c r="K22" s="41"/>
    </row>
    <row r="23" spans="1:11" ht="12.75">
      <c r="A23" s="57" t="s">
        <v>20</v>
      </c>
      <c r="B23" s="58"/>
      <c r="C23" s="58">
        <v>250</v>
      </c>
      <c r="D23" s="58">
        <v>1</v>
      </c>
      <c r="E23" s="58">
        <f t="shared" si="1"/>
        <v>0</v>
      </c>
      <c r="F23" s="59">
        <f t="shared" si="0"/>
        <v>0</v>
      </c>
      <c r="G23" s="41"/>
      <c r="H23" s="41"/>
      <c r="I23" s="41"/>
      <c r="J23" s="41"/>
      <c r="K23" s="41"/>
    </row>
    <row r="24" spans="1:11" ht="12.75">
      <c r="A24" s="57" t="s">
        <v>21</v>
      </c>
      <c r="B24" s="58"/>
      <c r="C24" s="58">
        <v>500</v>
      </c>
      <c r="D24" s="58">
        <v>0.2</v>
      </c>
      <c r="E24" s="58">
        <f t="shared" si="1"/>
        <v>0</v>
      </c>
      <c r="F24" s="59">
        <f t="shared" si="0"/>
        <v>0</v>
      </c>
      <c r="G24" s="41"/>
      <c r="H24" s="41"/>
      <c r="I24" s="41"/>
      <c r="J24" s="41"/>
      <c r="K24" s="41"/>
    </row>
    <row r="25" spans="1:11" ht="12.75">
      <c r="A25" s="57" t="s">
        <v>34</v>
      </c>
      <c r="B25" s="58"/>
      <c r="C25" s="58">
        <v>250</v>
      </c>
      <c r="D25" s="58">
        <v>2</v>
      </c>
      <c r="E25" s="58">
        <f t="shared" si="1"/>
        <v>0</v>
      </c>
      <c r="F25" s="59">
        <f t="shared" si="0"/>
        <v>0</v>
      </c>
      <c r="G25" s="41"/>
      <c r="H25" s="41"/>
      <c r="I25" s="41"/>
      <c r="J25" s="41"/>
      <c r="K25" s="41"/>
    </row>
    <row r="26" spans="1:11" ht="12.75">
      <c r="A26" s="57" t="s">
        <v>22</v>
      </c>
      <c r="B26" s="58"/>
      <c r="C26" s="58">
        <v>1450</v>
      </c>
      <c r="D26" s="58">
        <v>1</v>
      </c>
      <c r="E26" s="58">
        <f t="shared" si="1"/>
        <v>0</v>
      </c>
      <c r="F26" s="59">
        <f t="shared" si="0"/>
        <v>0</v>
      </c>
      <c r="G26" s="41"/>
      <c r="H26" s="41"/>
      <c r="I26" s="41"/>
      <c r="J26" s="41"/>
      <c r="K26" s="41"/>
    </row>
    <row r="27" spans="1:11" ht="12.75">
      <c r="A27" s="57" t="s">
        <v>23</v>
      </c>
      <c r="B27" s="58"/>
      <c r="C27" s="58">
        <v>600</v>
      </c>
      <c r="D27" s="58">
        <v>0.5</v>
      </c>
      <c r="E27" s="58">
        <f t="shared" si="1"/>
        <v>0</v>
      </c>
      <c r="F27" s="59">
        <f t="shared" si="0"/>
        <v>0</v>
      </c>
      <c r="G27" s="41"/>
      <c r="H27" s="41"/>
      <c r="I27" s="41"/>
      <c r="J27" s="41"/>
      <c r="K27" s="41"/>
    </row>
    <row r="28" spans="1:11" ht="12.75">
      <c r="A28" s="57" t="s">
        <v>24</v>
      </c>
      <c r="B28" s="58"/>
      <c r="C28" s="58">
        <v>1100</v>
      </c>
      <c r="D28" s="58">
        <v>0.2</v>
      </c>
      <c r="E28" s="58">
        <f t="shared" si="1"/>
        <v>0</v>
      </c>
      <c r="F28" s="59">
        <f t="shared" si="0"/>
        <v>0</v>
      </c>
      <c r="G28" s="41"/>
      <c r="H28" s="41"/>
      <c r="I28" s="41"/>
      <c r="J28" s="41"/>
      <c r="K28" s="41"/>
    </row>
    <row r="29" spans="1:11" ht="12.75">
      <c r="A29" s="57" t="s">
        <v>25</v>
      </c>
      <c r="B29" s="58"/>
      <c r="C29" s="58">
        <v>350</v>
      </c>
      <c r="D29" s="58">
        <v>8</v>
      </c>
      <c r="E29" s="58">
        <f t="shared" si="1"/>
        <v>0</v>
      </c>
      <c r="F29" s="59">
        <f>E29*30</f>
        <v>0</v>
      </c>
      <c r="G29" s="41"/>
      <c r="H29" s="41"/>
      <c r="I29" s="41"/>
      <c r="J29" s="41"/>
      <c r="K29" s="41"/>
    </row>
    <row r="30" spans="1:11" ht="12.75">
      <c r="A30" s="60" t="s">
        <v>47</v>
      </c>
      <c r="B30" s="61"/>
      <c r="C30" s="61">
        <v>1200</v>
      </c>
      <c r="D30" s="61">
        <v>1</v>
      </c>
      <c r="E30" s="58">
        <f t="shared" si="1"/>
        <v>0</v>
      </c>
      <c r="F30" s="59">
        <f t="shared" si="0"/>
        <v>0</v>
      </c>
      <c r="G30" s="41"/>
      <c r="H30" s="41"/>
      <c r="I30" s="41"/>
      <c r="J30" s="41"/>
      <c r="K30" s="41"/>
    </row>
    <row r="31" spans="1:11" ht="13.5" customHeight="1">
      <c r="A31" s="60" t="s">
        <v>48</v>
      </c>
      <c r="B31" s="61"/>
      <c r="C31" s="61">
        <v>150</v>
      </c>
      <c r="D31" s="61">
        <v>2</v>
      </c>
      <c r="E31" s="58">
        <f t="shared" si="1"/>
        <v>0</v>
      </c>
      <c r="F31" s="59">
        <f t="shared" si="0"/>
        <v>0</v>
      </c>
      <c r="G31" s="41"/>
      <c r="H31" s="41"/>
      <c r="I31" s="41"/>
      <c r="J31" s="41"/>
      <c r="K31" s="41"/>
    </row>
    <row r="32" spans="1:11" ht="12.75">
      <c r="A32" s="60" t="s">
        <v>44</v>
      </c>
      <c r="B32" s="61"/>
      <c r="C32" s="61">
        <v>800</v>
      </c>
      <c r="D32" s="61">
        <v>1</v>
      </c>
      <c r="E32" s="58">
        <f t="shared" si="1"/>
        <v>0</v>
      </c>
      <c r="F32" s="59">
        <f t="shared" si="0"/>
        <v>0</v>
      </c>
      <c r="G32" s="41"/>
      <c r="H32" s="41"/>
      <c r="I32" s="41"/>
      <c r="J32" s="41"/>
      <c r="K32" s="41"/>
    </row>
    <row r="33" spans="1:11" ht="12.75">
      <c r="A33" s="60" t="s">
        <v>41</v>
      </c>
      <c r="B33" s="61"/>
      <c r="C33" s="61">
        <v>1250</v>
      </c>
      <c r="D33" s="61">
        <v>3</v>
      </c>
      <c r="E33" s="58">
        <f t="shared" si="1"/>
        <v>0</v>
      </c>
      <c r="F33" s="59">
        <f t="shared" si="0"/>
        <v>0</v>
      </c>
      <c r="G33" s="41"/>
      <c r="H33" s="41"/>
      <c r="I33" s="41"/>
      <c r="J33" s="41"/>
      <c r="K33" s="41"/>
    </row>
    <row r="34" spans="1:11" ht="12.75">
      <c r="A34" s="60" t="s">
        <v>42</v>
      </c>
      <c r="B34" s="61"/>
      <c r="C34" s="61">
        <v>1850</v>
      </c>
      <c r="D34" s="61">
        <v>24</v>
      </c>
      <c r="E34" s="58">
        <f t="shared" si="1"/>
        <v>0</v>
      </c>
      <c r="F34" s="59">
        <f t="shared" si="0"/>
        <v>0</v>
      </c>
      <c r="G34" s="41"/>
      <c r="H34" s="41"/>
      <c r="I34" s="41"/>
      <c r="J34" s="41"/>
      <c r="K34" s="41"/>
    </row>
    <row r="35" spans="1:11" ht="12.75">
      <c r="A35" s="60" t="s">
        <v>56</v>
      </c>
      <c r="B35" s="61"/>
      <c r="C35" s="61">
        <v>5000</v>
      </c>
      <c r="D35" s="61">
        <v>24</v>
      </c>
      <c r="E35" s="58">
        <f t="shared" si="1"/>
        <v>0</v>
      </c>
      <c r="F35" s="59">
        <f>E35*30</f>
        <v>0</v>
      </c>
      <c r="G35" s="41"/>
      <c r="H35" s="41"/>
      <c r="I35" s="41"/>
      <c r="J35" s="41"/>
      <c r="K35" s="41"/>
    </row>
    <row r="36" spans="1:11" ht="12.75">
      <c r="A36" s="60" t="s">
        <v>57</v>
      </c>
      <c r="B36" s="61"/>
      <c r="C36" s="61">
        <v>400</v>
      </c>
      <c r="D36" s="61">
        <v>8</v>
      </c>
      <c r="E36" s="58">
        <f t="shared" si="1"/>
        <v>0</v>
      </c>
      <c r="F36" s="59">
        <f>E36*30</f>
        <v>0</v>
      </c>
      <c r="G36" s="41"/>
      <c r="H36" s="41"/>
      <c r="I36" s="41"/>
      <c r="J36" s="41"/>
      <c r="K36" s="41"/>
    </row>
    <row r="37" spans="1:11" ht="12.75">
      <c r="A37" s="60" t="s">
        <v>43</v>
      </c>
      <c r="B37" s="61"/>
      <c r="C37" s="61">
        <v>2820</v>
      </c>
      <c r="D37" s="61">
        <v>3</v>
      </c>
      <c r="E37" s="58">
        <f t="shared" si="1"/>
        <v>0</v>
      </c>
      <c r="F37" s="59">
        <f t="shared" si="0"/>
        <v>0</v>
      </c>
      <c r="G37" s="41"/>
      <c r="H37" s="41"/>
      <c r="I37" s="41"/>
      <c r="J37" s="41"/>
      <c r="K37" s="41"/>
    </row>
    <row r="38" spans="1:11" ht="13.5" thickBot="1">
      <c r="A38" s="62" t="s">
        <v>26</v>
      </c>
      <c r="B38" s="63"/>
      <c r="C38" s="63"/>
      <c r="D38" s="63"/>
      <c r="E38" s="63"/>
      <c r="F38" s="64">
        <f>SUM(F10:F37)</f>
        <v>165.375</v>
      </c>
      <c r="G38" s="41"/>
      <c r="H38" s="41"/>
      <c r="I38" s="41"/>
      <c r="J38" s="41"/>
      <c r="K38" s="41"/>
    </row>
    <row r="41" spans="1:2" ht="12.75">
      <c r="A41" t="s">
        <v>58</v>
      </c>
      <c r="B41" s="25">
        <v>441.45</v>
      </c>
    </row>
    <row r="42" spans="1:2" ht="12.75">
      <c r="A42" t="s">
        <v>59</v>
      </c>
      <c r="B42" s="25">
        <f>J3*B41</f>
        <v>123164.55</v>
      </c>
    </row>
    <row r="44" ht="12.75">
      <c r="A44" t="s">
        <v>60</v>
      </c>
    </row>
    <row r="45" ht="12.75">
      <c r="A45" t="s">
        <v>61</v>
      </c>
    </row>
    <row r="49" ht="12.75">
      <c r="A49" t="s">
        <v>65</v>
      </c>
    </row>
    <row r="50" ht="12.75">
      <c r="A50" t="s">
        <v>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4">
      <selection activeCell="A1" sqref="A1:B9"/>
    </sheetView>
  </sheetViews>
  <sheetFormatPr defaultColWidth="11.421875" defaultRowHeight="12.75"/>
  <cols>
    <col min="1" max="1" width="22.8515625" style="0" customWidth="1"/>
    <col min="2" max="2" width="18.28125" style="0" customWidth="1"/>
  </cols>
  <sheetData>
    <row r="1" spans="1:2" ht="19.5" customHeight="1">
      <c r="A1" s="68" t="s">
        <v>71</v>
      </c>
      <c r="B1" s="68" t="s">
        <v>68</v>
      </c>
    </row>
    <row r="2" spans="1:2" ht="12.75">
      <c r="A2" s="69" t="s">
        <v>67</v>
      </c>
      <c r="B2" s="71">
        <v>6</v>
      </c>
    </row>
    <row r="3" spans="1:2" ht="12.75">
      <c r="A3" s="69" t="s">
        <v>69</v>
      </c>
      <c r="B3" s="71">
        <v>243</v>
      </c>
    </row>
    <row r="4" spans="1:2" ht="12.75">
      <c r="A4" s="69" t="s">
        <v>70</v>
      </c>
      <c r="B4" s="72">
        <v>633.66</v>
      </c>
    </row>
    <row r="5" spans="1:2" ht="12.75">
      <c r="A5" s="69" t="s">
        <v>73</v>
      </c>
      <c r="B5" s="72">
        <f>B4*B3</f>
        <v>153979.38</v>
      </c>
    </row>
    <row r="6" spans="1:2" ht="12.75">
      <c r="A6" s="69" t="s">
        <v>74</v>
      </c>
      <c r="B6" s="72">
        <v>112476</v>
      </c>
    </row>
    <row r="7" spans="1:2" ht="12.75">
      <c r="A7" s="69" t="s">
        <v>75</v>
      </c>
      <c r="B7" s="72">
        <v>107120</v>
      </c>
    </row>
    <row r="8" spans="1:2" ht="12.75">
      <c r="A8" s="69"/>
      <c r="B8" s="72"/>
    </row>
    <row r="9" spans="1:2" ht="12.75">
      <c r="A9" s="69" t="s">
        <v>72</v>
      </c>
      <c r="B9" s="72">
        <f>B7+B6+B5</f>
        <v>373575.38</v>
      </c>
    </row>
    <row r="10" ht="12.75">
      <c r="B10" s="70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25">
      <selection activeCell="G43" sqref="G43"/>
    </sheetView>
  </sheetViews>
  <sheetFormatPr defaultColWidth="11.421875" defaultRowHeight="12.75" outlineLevelCol="1"/>
  <cols>
    <col min="1" max="1" width="20.140625" style="0" customWidth="1"/>
    <col min="2" max="2" width="12.140625" style="0" customWidth="1"/>
    <col min="3" max="3" width="12.421875" style="0" customWidth="1" outlineLevel="1"/>
    <col min="4" max="4" width="7.140625" style="0" customWidth="1" outlineLevel="1"/>
    <col min="5" max="5" width="10.140625" style="0" customWidth="1" outlineLevel="1"/>
    <col min="6" max="6" width="13.7109375" style="0" customWidth="1"/>
    <col min="7" max="7" width="8.140625" style="4" customWidth="1"/>
    <col min="8" max="8" width="4.28125" style="4" customWidth="1"/>
    <col min="9" max="9" width="5.28125" style="4" customWidth="1"/>
    <col min="10" max="10" width="10.7109375" style="4" customWidth="1"/>
    <col min="11" max="11" width="8.00390625" style="4" customWidth="1"/>
    <col min="12" max="12" width="10.8515625" style="4" bestFit="1" customWidth="1"/>
    <col min="13" max="13" width="7.140625" style="0" customWidth="1" outlineLevel="1"/>
    <col min="14" max="14" width="12.8515625" style="0" bestFit="1" customWidth="1" outlineLevel="1"/>
    <col min="15" max="15" width="8.421875" style="0" customWidth="1" outlineLevel="1"/>
    <col min="16" max="16" width="8.421875" style="0" bestFit="1" customWidth="1" outlineLevel="1"/>
    <col min="17" max="17" width="6.28125" style="0" hidden="1" customWidth="1" outlineLevel="1"/>
    <col min="18" max="18" width="7.28125" style="0" customWidth="1" outlineLevel="1"/>
    <col min="19" max="19" width="6.140625" style="0" customWidth="1" outlineLevel="1"/>
    <col min="20" max="20" width="5.28125" style="0" customWidth="1" outlineLevel="1"/>
  </cols>
  <sheetData>
    <row r="1" spans="1:15" ht="12.75">
      <c r="A1" s="34" t="s">
        <v>38</v>
      </c>
      <c r="B1" s="34" t="s">
        <v>0</v>
      </c>
      <c r="C1" s="34" t="s">
        <v>1</v>
      </c>
      <c r="D1" s="34" t="s">
        <v>2</v>
      </c>
      <c r="E1" s="34" t="s">
        <v>3</v>
      </c>
      <c r="F1" s="34">
        <v>1000</v>
      </c>
      <c r="G1" s="85" t="s">
        <v>4</v>
      </c>
      <c r="H1" s="85" t="s">
        <v>11</v>
      </c>
      <c r="I1" s="85" t="s">
        <v>12</v>
      </c>
      <c r="J1" s="85" t="s">
        <v>36</v>
      </c>
      <c r="K1" s="86"/>
      <c r="L1" s="86"/>
      <c r="M1" s="2"/>
      <c r="N1" s="2"/>
      <c r="O1" s="2"/>
    </row>
    <row r="2" spans="1:10" ht="13.5" thickBot="1">
      <c r="A2" s="36" t="s">
        <v>37</v>
      </c>
      <c r="B2" s="37">
        <f>G7</f>
        <v>0.9333333333333332</v>
      </c>
      <c r="C2" s="38">
        <v>220</v>
      </c>
      <c r="D2" s="38">
        <v>1.732</v>
      </c>
      <c r="E2" s="38">
        <v>0.97</v>
      </c>
      <c r="F2" s="38">
        <v>1000</v>
      </c>
      <c r="G2" s="87">
        <v>24</v>
      </c>
      <c r="H2" s="87">
        <v>30</v>
      </c>
      <c r="I2" s="88">
        <v>0.8</v>
      </c>
      <c r="J2" s="89">
        <f>(B2*C2)/F2*D2*E2*G2*H2*I2</f>
        <v>198.70169087999994</v>
      </c>
    </row>
    <row r="3" spans="1:15" ht="16.5" thickBot="1">
      <c r="A3" s="36" t="s">
        <v>39</v>
      </c>
      <c r="B3" s="73">
        <v>2.5</v>
      </c>
      <c r="C3" s="74">
        <v>119</v>
      </c>
      <c r="D3" s="75"/>
      <c r="E3" s="75"/>
      <c r="F3" s="76"/>
      <c r="G3" s="18"/>
      <c r="H3" s="8"/>
      <c r="I3" s="8"/>
      <c r="J3" s="90">
        <f>(B3*C3)/F2*G2*H2*I2</f>
        <v>171.36</v>
      </c>
      <c r="L3" s="91"/>
      <c r="M3" s="4"/>
      <c r="N3" s="4"/>
      <c r="O3" s="4"/>
    </row>
    <row r="4" spans="1:14" ht="12.75">
      <c r="A4" s="41"/>
      <c r="B4" s="41"/>
      <c r="C4" s="41"/>
      <c r="D4" s="41"/>
      <c r="E4" s="41"/>
      <c r="F4" s="41"/>
      <c r="G4" s="92"/>
      <c r="N4" s="77"/>
    </row>
    <row r="5" spans="1:6" ht="12.75">
      <c r="A5" s="41"/>
      <c r="B5" s="49" t="s">
        <v>45</v>
      </c>
      <c r="C5" s="41"/>
      <c r="D5" s="41"/>
      <c r="E5" s="41"/>
      <c r="F5" s="41"/>
    </row>
    <row r="6" spans="1:7" ht="15.75">
      <c r="A6" s="34" t="s">
        <v>5</v>
      </c>
      <c r="B6" s="34" t="s">
        <v>6</v>
      </c>
      <c r="C6" s="34" t="s">
        <v>7</v>
      </c>
      <c r="D6" s="34" t="s">
        <v>8</v>
      </c>
      <c r="E6" s="34" t="s">
        <v>9</v>
      </c>
      <c r="F6" s="34" t="s">
        <v>46</v>
      </c>
      <c r="G6" s="93" t="s">
        <v>10</v>
      </c>
    </row>
    <row r="7" spans="1:7" ht="15.75">
      <c r="A7" s="51">
        <v>2.8</v>
      </c>
      <c r="B7" s="51"/>
      <c r="C7" s="51"/>
      <c r="D7" s="51"/>
      <c r="E7" s="51"/>
      <c r="F7" s="51">
        <f>A7+B7+C7</f>
        <v>2.8</v>
      </c>
      <c r="G7" s="94">
        <f>(A7+B7+C7)/3</f>
        <v>0.9333333333333332</v>
      </c>
    </row>
    <row r="8" spans="1:6" ht="13.5" thickBot="1">
      <c r="A8" s="44"/>
      <c r="B8" s="44"/>
      <c r="C8" s="44"/>
      <c r="D8" s="44"/>
      <c r="E8" s="44"/>
      <c r="F8" s="44"/>
    </row>
    <row r="9" spans="1:6" ht="26.25" thickBot="1">
      <c r="A9" s="81" t="s">
        <v>13</v>
      </c>
      <c r="B9" s="82" t="s">
        <v>16</v>
      </c>
      <c r="C9" s="82" t="s">
        <v>33</v>
      </c>
      <c r="D9" s="83" t="s">
        <v>14</v>
      </c>
      <c r="E9" s="83" t="s">
        <v>49</v>
      </c>
      <c r="F9" s="84" t="s">
        <v>15</v>
      </c>
    </row>
    <row r="10" spans="1:6" ht="12.75">
      <c r="A10" s="78" t="s">
        <v>17</v>
      </c>
      <c r="B10" s="79">
        <v>6</v>
      </c>
      <c r="C10" s="79">
        <v>60</v>
      </c>
      <c r="D10" s="79">
        <v>2</v>
      </c>
      <c r="E10" s="79">
        <f>B10*C10*D10/1000</f>
        <v>0.72</v>
      </c>
      <c r="F10" s="80">
        <f>E10*30</f>
        <v>21.599999999999998</v>
      </c>
    </row>
    <row r="11" spans="1:6" ht="12.75">
      <c r="A11" s="57" t="s">
        <v>27</v>
      </c>
      <c r="B11" s="58"/>
      <c r="C11" s="58">
        <v>100</v>
      </c>
      <c r="D11" s="58">
        <v>2</v>
      </c>
      <c r="E11" s="58">
        <f>B11*C11*D11/1000</f>
        <v>0</v>
      </c>
      <c r="F11" s="59">
        <f aca="true" t="shared" si="0" ref="F11:F37">E11*30</f>
        <v>0</v>
      </c>
    </row>
    <row r="12" spans="1:10" ht="12.75">
      <c r="A12" s="57" t="s">
        <v>35</v>
      </c>
      <c r="B12" s="58"/>
      <c r="C12" s="58">
        <v>25</v>
      </c>
      <c r="D12" s="58">
        <v>6</v>
      </c>
      <c r="E12" s="58">
        <f aca="true" t="shared" si="1" ref="E12:E37">B12*C12*D12/1000</f>
        <v>0</v>
      </c>
      <c r="F12" s="59">
        <f>E12*30</f>
        <v>0</v>
      </c>
      <c r="J12" s="95"/>
    </row>
    <row r="13" spans="1:10" ht="12.75">
      <c r="A13" s="57" t="s">
        <v>50</v>
      </c>
      <c r="B13" s="58"/>
      <c r="C13" s="58">
        <v>90</v>
      </c>
      <c r="D13" s="58">
        <v>3</v>
      </c>
      <c r="E13" s="58">
        <f t="shared" si="1"/>
        <v>0</v>
      </c>
      <c r="F13" s="59">
        <f>E13*30</f>
        <v>0</v>
      </c>
      <c r="J13" s="95"/>
    </row>
    <row r="14" spans="1:10" ht="12.75">
      <c r="A14" s="57" t="s">
        <v>51</v>
      </c>
      <c r="B14" s="58"/>
      <c r="C14" s="58">
        <v>180</v>
      </c>
      <c r="D14" s="58">
        <v>4</v>
      </c>
      <c r="E14" s="58">
        <f t="shared" si="1"/>
        <v>0</v>
      </c>
      <c r="F14" s="59">
        <v>0</v>
      </c>
      <c r="J14" s="95"/>
    </row>
    <row r="15" spans="1:10" ht="12.75">
      <c r="A15" s="57" t="s">
        <v>18</v>
      </c>
      <c r="B15" s="58"/>
      <c r="C15" s="58">
        <v>1000</v>
      </c>
      <c r="D15" s="58">
        <v>0.3</v>
      </c>
      <c r="E15" s="58">
        <f t="shared" si="1"/>
        <v>0</v>
      </c>
      <c r="F15" s="59">
        <f t="shared" si="0"/>
        <v>0</v>
      </c>
      <c r="J15" s="95"/>
    </row>
    <row r="16" spans="1:10" ht="12.75">
      <c r="A16" s="57" t="s">
        <v>32</v>
      </c>
      <c r="B16" s="58">
        <v>1</v>
      </c>
      <c r="C16" s="58">
        <v>200</v>
      </c>
      <c r="D16" s="58">
        <v>24</v>
      </c>
      <c r="E16" s="58">
        <f t="shared" si="1"/>
        <v>4.8</v>
      </c>
      <c r="F16" s="59">
        <f t="shared" si="0"/>
        <v>144</v>
      </c>
      <c r="J16" s="95"/>
    </row>
    <row r="17" spans="1:6" ht="12.75">
      <c r="A17" s="57" t="s">
        <v>28</v>
      </c>
      <c r="B17" s="58"/>
      <c r="C17" s="58">
        <v>450</v>
      </c>
      <c r="D17" s="58">
        <v>8</v>
      </c>
      <c r="E17" s="58">
        <f t="shared" si="1"/>
        <v>0</v>
      </c>
      <c r="F17" s="59">
        <f t="shared" si="0"/>
        <v>0</v>
      </c>
    </row>
    <row r="18" spans="1:6" ht="12.75">
      <c r="A18" s="57" t="s">
        <v>29</v>
      </c>
      <c r="B18" s="58"/>
      <c r="C18" s="58">
        <v>580</v>
      </c>
      <c r="D18" s="58">
        <v>8</v>
      </c>
      <c r="E18" s="58">
        <f t="shared" si="1"/>
        <v>0</v>
      </c>
      <c r="F18" s="59">
        <f t="shared" si="0"/>
        <v>0</v>
      </c>
    </row>
    <row r="19" spans="1:6" ht="12.75">
      <c r="A19" s="57" t="s">
        <v>19</v>
      </c>
      <c r="B19" s="58">
        <v>1</v>
      </c>
      <c r="C19" s="58">
        <v>150</v>
      </c>
      <c r="D19" s="58">
        <v>2</v>
      </c>
      <c r="E19" s="58">
        <f t="shared" si="1"/>
        <v>0.3</v>
      </c>
      <c r="F19" s="59">
        <f t="shared" si="0"/>
        <v>9</v>
      </c>
    </row>
    <row r="20" spans="1:6" ht="12.75">
      <c r="A20" s="57" t="s">
        <v>31</v>
      </c>
      <c r="B20" s="58"/>
      <c r="C20" s="58">
        <v>125</v>
      </c>
      <c r="D20" s="58">
        <v>0.1</v>
      </c>
      <c r="E20" s="58">
        <f t="shared" si="1"/>
        <v>0</v>
      </c>
      <c r="F20" s="59">
        <f t="shared" si="0"/>
        <v>0</v>
      </c>
    </row>
    <row r="21" spans="1:6" ht="12.75">
      <c r="A21" s="57" t="s">
        <v>30</v>
      </c>
      <c r="B21" s="58"/>
      <c r="C21" s="58">
        <v>300</v>
      </c>
      <c r="D21" s="58">
        <v>0.2</v>
      </c>
      <c r="E21" s="58">
        <f t="shared" si="1"/>
        <v>0</v>
      </c>
      <c r="F21" s="59">
        <f t="shared" si="0"/>
        <v>0</v>
      </c>
    </row>
    <row r="22" spans="1:6" ht="12.75">
      <c r="A22" s="57" t="s">
        <v>40</v>
      </c>
      <c r="B22" s="58"/>
      <c r="C22" s="58">
        <v>200</v>
      </c>
      <c r="D22" s="58">
        <v>1</v>
      </c>
      <c r="E22" s="58">
        <f t="shared" si="1"/>
        <v>0</v>
      </c>
      <c r="F22" s="59">
        <f t="shared" si="0"/>
        <v>0</v>
      </c>
    </row>
    <row r="23" spans="1:6" ht="12.75">
      <c r="A23" s="57" t="s">
        <v>20</v>
      </c>
      <c r="B23" s="58"/>
      <c r="C23" s="58">
        <v>250</v>
      </c>
      <c r="D23" s="58">
        <v>1</v>
      </c>
      <c r="E23" s="58">
        <f t="shared" si="1"/>
        <v>0</v>
      </c>
      <c r="F23" s="59">
        <f t="shared" si="0"/>
        <v>0</v>
      </c>
    </row>
    <row r="24" spans="1:6" ht="12.75">
      <c r="A24" s="57" t="s">
        <v>21</v>
      </c>
      <c r="B24" s="58"/>
      <c r="C24" s="58">
        <v>500</v>
      </c>
      <c r="D24" s="58">
        <v>1</v>
      </c>
      <c r="E24" s="58">
        <f t="shared" si="1"/>
        <v>0</v>
      </c>
      <c r="F24" s="59">
        <f t="shared" si="0"/>
        <v>0</v>
      </c>
    </row>
    <row r="25" spans="1:6" ht="12.75">
      <c r="A25" s="57" t="s">
        <v>34</v>
      </c>
      <c r="B25" s="58"/>
      <c r="C25" s="58">
        <v>250</v>
      </c>
      <c r="D25" s="58">
        <v>2</v>
      </c>
      <c r="E25" s="58">
        <f t="shared" si="1"/>
        <v>0</v>
      </c>
      <c r="F25" s="59">
        <f t="shared" si="0"/>
        <v>0</v>
      </c>
    </row>
    <row r="26" spans="1:25" ht="12.75">
      <c r="A26" s="57" t="s">
        <v>22</v>
      </c>
      <c r="B26" s="58"/>
      <c r="C26" s="58">
        <v>1450</v>
      </c>
      <c r="D26" s="58">
        <v>1</v>
      </c>
      <c r="E26" s="58">
        <f t="shared" si="1"/>
        <v>0</v>
      </c>
      <c r="F26" s="59">
        <f t="shared" si="0"/>
        <v>0</v>
      </c>
      <c r="Y26" s="4"/>
    </row>
    <row r="27" spans="1:6" ht="12.75">
      <c r="A27" s="57" t="s">
        <v>23</v>
      </c>
      <c r="B27" s="58"/>
      <c r="C27" s="58">
        <v>600</v>
      </c>
      <c r="D27" s="58">
        <v>0.5</v>
      </c>
      <c r="E27" s="58">
        <f t="shared" si="1"/>
        <v>0</v>
      </c>
      <c r="F27" s="59">
        <f t="shared" si="0"/>
        <v>0</v>
      </c>
    </row>
    <row r="28" spans="1:6" ht="12.75">
      <c r="A28" s="57" t="s">
        <v>24</v>
      </c>
      <c r="B28" s="58"/>
      <c r="C28" s="58">
        <v>1100</v>
      </c>
      <c r="D28" s="58">
        <v>0.2</v>
      </c>
      <c r="E28" s="58">
        <f t="shared" si="1"/>
        <v>0</v>
      </c>
      <c r="F28" s="59">
        <f t="shared" si="0"/>
        <v>0</v>
      </c>
    </row>
    <row r="29" spans="1:6" ht="12.75">
      <c r="A29" s="57" t="s">
        <v>25</v>
      </c>
      <c r="B29" s="58"/>
      <c r="C29" s="58">
        <v>350</v>
      </c>
      <c r="D29" s="58">
        <v>6</v>
      </c>
      <c r="E29" s="58">
        <f t="shared" si="1"/>
        <v>0</v>
      </c>
      <c r="F29" s="59">
        <f>E29*30</f>
        <v>0</v>
      </c>
    </row>
    <row r="30" spans="1:6" ht="12.75">
      <c r="A30" s="60" t="s">
        <v>47</v>
      </c>
      <c r="B30" s="61">
        <v>1</v>
      </c>
      <c r="C30" s="61">
        <v>1200</v>
      </c>
      <c r="D30" s="61">
        <v>1</v>
      </c>
      <c r="E30" s="58">
        <f t="shared" si="1"/>
        <v>1.2</v>
      </c>
      <c r="F30" s="59">
        <f t="shared" si="0"/>
        <v>36</v>
      </c>
    </row>
    <row r="31" spans="1:6" ht="13.5" customHeight="1">
      <c r="A31" s="60" t="s">
        <v>48</v>
      </c>
      <c r="B31" s="61"/>
      <c r="C31" s="61">
        <v>150</v>
      </c>
      <c r="D31" s="61">
        <v>6</v>
      </c>
      <c r="E31" s="58">
        <f t="shared" si="1"/>
        <v>0</v>
      </c>
      <c r="F31" s="59">
        <f t="shared" si="0"/>
        <v>0</v>
      </c>
    </row>
    <row r="32" spans="1:6" ht="12.75">
      <c r="A32" s="60" t="s">
        <v>44</v>
      </c>
      <c r="B32" s="61"/>
      <c r="C32" s="61">
        <v>800</v>
      </c>
      <c r="D32" s="61">
        <v>1</v>
      </c>
      <c r="E32" s="58">
        <f t="shared" si="1"/>
        <v>0</v>
      </c>
      <c r="F32" s="59">
        <f t="shared" si="0"/>
        <v>0</v>
      </c>
    </row>
    <row r="33" spans="1:6" ht="12.75">
      <c r="A33" s="60" t="s">
        <v>41</v>
      </c>
      <c r="B33" s="61"/>
      <c r="C33" s="61">
        <v>1250</v>
      </c>
      <c r="D33" s="61">
        <v>3</v>
      </c>
      <c r="E33" s="58">
        <f t="shared" si="1"/>
        <v>0</v>
      </c>
      <c r="F33" s="59">
        <f t="shared" si="0"/>
        <v>0</v>
      </c>
    </row>
    <row r="34" spans="1:6" ht="12.75">
      <c r="A34" s="60" t="s">
        <v>42</v>
      </c>
      <c r="B34" s="61"/>
      <c r="C34" s="61">
        <v>1850</v>
      </c>
      <c r="D34" s="61">
        <v>24</v>
      </c>
      <c r="E34" s="58">
        <f t="shared" si="1"/>
        <v>0</v>
      </c>
      <c r="F34" s="59">
        <f t="shared" si="0"/>
        <v>0</v>
      </c>
    </row>
    <row r="35" spans="1:6" ht="12.75">
      <c r="A35" s="60" t="s">
        <v>56</v>
      </c>
      <c r="B35" s="61"/>
      <c r="C35" s="61">
        <v>5000</v>
      </c>
      <c r="D35" s="61">
        <v>24</v>
      </c>
      <c r="E35" s="58">
        <f t="shared" si="1"/>
        <v>0</v>
      </c>
      <c r="F35" s="59">
        <f>E35*30</f>
        <v>0</v>
      </c>
    </row>
    <row r="36" spans="1:6" ht="12.75">
      <c r="A36" s="60" t="s">
        <v>57</v>
      </c>
      <c r="B36" s="61"/>
      <c r="C36" s="61">
        <v>400</v>
      </c>
      <c r="D36" s="61">
        <v>8</v>
      </c>
      <c r="E36" s="58">
        <f t="shared" si="1"/>
        <v>0</v>
      </c>
      <c r="F36" s="59">
        <f>E36*30</f>
        <v>0</v>
      </c>
    </row>
    <row r="37" spans="1:6" ht="12.75">
      <c r="A37" s="60" t="s">
        <v>43</v>
      </c>
      <c r="B37" s="61"/>
      <c r="C37" s="61">
        <v>2820</v>
      </c>
      <c r="D37" s="61">
        <v>3</v>
      </c>
      <c r="E37" s="58">
        <f t="shared" si="1"/>
        <v>0</v>
      </c>
      <c r="F37" s="59">
        <f t="shared" si="0"/>
        <v>0</v>
      </c>
    </row>
    <row r="38" spans="1:6" ht="13.5" thickBot="1">
      <c r="A38" s="62" t="s">
        <v>26</v>
      </c>
      <c r="B38" s="63"/>
      <c r="C38" s="63"/>
      <c r="D38" s="63"/>
      <c r="E38" s="63"/>
      <c r="F38" s="64">
        <f>SUM(F10:F37)</f>
        <v>210.6</v>
      </c>
    </row>
    <row r="41" spans="1:2" ht="12.75">
      <c r="A41" t="s">
        <v>58</v>
      </c>
      <c r="B41" s="25">
        <v>429.1339</v>
      </c>
    </row>
    <row r="42" spans="1:2" ht="12.75">
      <c r="A42" t="s">
        <v>59</v>
      </c>
      <c r="B42" s="96">
        <f>J3*B41</f>
        <v>73536.385104</v>
      </c>
    </row>
    <row r="44" ht="12.75">
      <c r="A44" t="s">
        <v>60</v>
      </c>
    </row>
    <row r="45" ht="12.75">
      <c r="A45" t="s">
        <v>79</v>
      </c>
    </row>
    <row r="49" ht="12.75">
      <c r="A49" t="s">
        <v>77</v>
      </c>
    </row>
    <row r="50" ht="12.75">
      <c r="A50" t="s">
        <v>78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22.00390625" style="0" customWidth="1"/>
  </cols>
  <sheetData>
    <row r="1" spans="1:6" ht="26.25" thickBot="1">
      <c r="A1" s="81" t="s">
        <v>13</v>
      </c>
      <c r="B1" s="82" t="s">
        <v>16</v>
      </c>
      <c r="C1" s="82" t="s">
        <v>33</v>
      </c>
      <c r="D1" s="83" t="s">
        <v>14</v>
      </c>
      <c r="E1" s="83" t="s">
        <v>49</v>
      </c>
      <c r="F1" s="84" t="s">
        <v>15</v>
      </c>
    </row>
    <row r="2" spans="1:6" ht="12.75">
      <c r="A2" s="78" t="s">
        <v>17</v>
      </c>
      <c r="B2" s="79">
        <v>4</v>
      </c>
      <c r="C2" s="79">
        <v>60</v>
      </c>
      <c r="D2" s="79">
        <v>4</v>
      </c>
      <c r="E2" s="79">
        <f>B2*C2*D2/1000</f>
        <v>0.96</v>
      </c>
      <c r="F2" s="80">
        <f>E2*30</f>
        <v>28.799999999999997</v>
      </c>
    </row>
    <row r="3" spans="1:6" ht="12.75">
      <c r="A3" s="57" t="s">
        <v>27</v>
      </c>
      <c r="B3" s="58"/>
      <c r="C3" s="58">
        <v>100</v>
      </c>
      <c r="D3" s="58">
        <v>2</v>
      </c>
      <c r="E3" s="58">
        <f>B3*C3*D3/1000</f>
        <v>0</v>
      </c>
      <c r="F3" s="59">
        <f aca="true" t="shared" si="0" ref="F3:F29">E3*30</f>
        <v>0</v>
      </c>
    </row>
    <row r="4" spans="1:6" ht="12.75">
      <c r="A4" s="57" t="s">
        <v>35</v>
      </c>
      <c r="B4" s="58"/>
      <c r="C4" s="58">
        <v>25</v>
      </c>
      <c r="D4" s="58">
        <v>6</v>
      </c>
      <c r="E4" s="58">
        <f aca="true" t="shared" si="1" ref="E4:E29">B4*C4*D4/1000</f>
        <v>0</v>
      </c>
      <c r="F4" s="59">
        <f>E4*30</f>
        <v>0</v>
      </c>
    </row>
    <row r="5" spans="1:6" ht="12.75">
      <c r="A5" s="57" t="s">
        <v>50</v>
      </c>
      <c r="B5" s="58"/>
      <c r="C5" s="58">
        <v>90</v>
      </c>
      <c r="D5" s="58">
        <v>17</v>
      </c>
      <c r="E5" s="58">
        <f t="shared" si="1"/>
        <v>0</v>
      </c>
      <c r="F5" s="59">
        <f>E5*30</f>
        <v>0</v>
      </c>
    </row>
    <row r="6" spans="1:6" ht="12.75">
      <c r="A6" s="57" t="s">
        <v>51</v>
      </c>
      <c r="B6" s="58"/>
      <c r="C6" s="58">
        <v>180</v>
      </c>
      <c r="D6" s="58">
        <v>4</v>
      </c>
      <c r="E6" s="58">
        <f t="shared" si="1"/>
        <v>0</v>
      </c>
      <c r="F6" s="59">
        <v>0</v>
      </c>
    </row>
    <row r="7" spans="1:6" ht="12.75">
      <c r="A7" s="57" t="s">
        <v>18</v>
      </c>
      <c r="B7" s="58"/>
      <c r="C7" s="58">
        <v>1000</v>
      </c>
      <c r="D7" s="58">
        <v>0.3</v>
      </c>
      <c r="E7" s="58">
        <f t="shared" si="1"/>
        <v>0</v>
      </c>
      <c r="F7" s="59">
        <f t="shared" si="0"/>
        <v>0</v>
      </c>
    </row>
    <row r="8" spans="1:6" ht="12.75">
      <c r="A8" s="57" t="s">
        <v>32</v>
      </c>
      <c r="B8" s="58">
        <v>1</v>
      </c>
      <c r="C8" s="58">
        <v>200</v>
      </c>
      <c r="D8" s="58">
        <v>20</v>
      </c>
      <c r="E8" s="58">
        <f t="shared" si="1"/>
        <v>4</v>
      </c>
      <c r="F8" s="59">
        <f t="shared" si="0"/>
        <v>120</v>
      </c>
    </row>
    <row r="9" spans="1:6" ht="12.75">
      <c r="A9" s="57" t="s">
        <v>28</v>
      </c>
      <c r="B9" s="58"/>
      <c r="C9" s="58">
        <v>450</v>
      </c>
      <c r="D9" s="58">
        <v>8</v>
      </c>
      <c r="E9" s="58">
        <f t="shared" si="1"/>
        <v>0</v>
      </c>
      <c r="F9" s="59">
        <f t="shared" si="0"/>
        <v>0</v>
      </c>
    </row>
    <row r="10" spans="1:6" ht="12.75">
      <c r="A10" s="57" t="s">
        <v>29</v>
      </c>
      <c r="B10" s="58"/>
      <c r="C10" s="58">
        <v>580</v>
      </c>
      <c r="D10" s="58">
        <v>8</v>
      </c>
      <c r="E10" s="58">
        <f t="shared" si="1"/>
        <v>0</v>
      </c>
      <c r="F10" s="59">
        <f t="shared" si="0"/>
        <v>0</v>
      </c>
    </row>
    <row r="11" spans="1:6" ht="12.75">
      <c r="A11" s="57" t="s">
        <v>19</v>
      </c>
      <c r="B11" s="58">
        <v>1</v>
      </c>
      <c r="C11" s="58">
        <v>150</v>
      </c>
      <c r="D11" s="58">
        <v>5</v>
      </c>
      <c r="E11" s="58">
        <f t="shared" si="1"/>
        <v>0.75</v>
      </c>
      <c r="F11" s="59">
        <f t="shared" si="0"/>
        <v>22.5</v>
      </c>
    </row>
    <row r="12" spans="1:6" ht="12.75">
      <c r="A12" s="57" t="s">
        <v>31</v>
      </c>
      <c r="B12" s="58"/>
      <c r="C12" s="58">
        <v>125</v>
      </c>
      <c r="D12" s="58">
        <v>0.1</v>
      </c>
      <c r="E12" s="58">
        <f t="shared" si="1"/>
        <v>0</v>
      </c>
      <c r="F12" s="59">
        <f t="shared" si="0"/>
        <v>0</v>
      </c>
    </row>
    <row r="13" spans="1:6" ht="12.75">
      <c r="A13" s="57" t="s">
        <v>30</v>
      </c>
      <c r="B13" s="58"/>
      <c r="C13" s="58">
        <v>300</v>
      </c>
      <c r="D13" s="58">
        <v>0.2</v>
      </c>
      <c r="E13" s="58">
        <f t="shared" si="1"/>
        <v>0</v>
      </c>
      <c r="F13" s="59">
        <f t="shared" si="0"/>
        <v>0</v>
      </c>
    </row>
    <row r="14" spans="1:6" ht="12.75">
      <c r="A14" s="57" t="s">
        <v>40</v>
      </c>
      <c r="B14" s="58"/>
      <c r="C14" s="58">
        <v>200</v>
      </c>
      <c r="D14" s="58">
        <v>1</v>
      </c>
      <c r="E14" s="58">
        <f t="shared" si="1"/>
        <v>0</v>
      </c>
      <c r="F14" s="59">
        <f t="shared" si="0"/>
        <v>0</v>
      </c>
    </row>
    <row r="15" spans="1:6" ht="12.75">
      <c r="A15" s="57" t="s">
        <v>20</v>
      </c>
      <c r="B15" s="58"/>
      <c r="C15" s="58">
        <v>250</v>
      </c>
      <c r="D15" s="58">
        <v>1</v>
      </c>
      <c r="E15" s="58">
        <f t="shared" si="1"/>
        <v>0</v>
      </c>
      <c r="F15" s="59">
        <f t="shared" si="0"/>
        <v>0</v>
      </c>
    </row>
    <row r="16" spans="1:6" ht="12.75">
      <c r="A16" s="57" t="s">
        <v>21</v>
      </c>
      <c r="B16" s="58"/>
      <c r="C16" s="58">
        <v>500</v>
      </c>
      <c r="D16" s="58">
        <v>1</v>
      </c>
      <c r="E16" s="58">
        <f t="shared" si="1"/>
        <v>0</v>
      </c>
      <c r="F16" s="59">
        <f t="shared" si="0"/>
        <v>0</v>
      </c>
    </row>
    <row r="17" spans="1:6" ht="12.75">
      <c r="A17" s="57" t="s">
        <v>34</v>
      </c>
      <c r="B17" s="58"/>
      <c r="C17" s="58">
        <v>250</v>
      </c>
      <c r="D17" s="58">
        <v>2</v>
      </c>
      <c r="E17" s="58">
        <f t="shared" si="1"/>
        <v>0</v>
      </c>
      <c r="F17" s="59">
        <f t="shared" si="0"/>
        <v>0</v>
      </c>
    </row>
    <row r="18" spans="1:6" ht="12.75">
      <c r="A18" s="57" t="s">
        <v>22</v>
      </c>
      <c r="B18" s="58"/>
      <c r="C18" s="58">
        <v>1450</v>
      </c>
      <c r="D18" s="58">
        <v>1</v>
      </c>
      <c r="E18" s="58">
        <f t="shared" si="1"/>
        <v>0</v>
      </c>
      <c r="F18" s="59">
        <f t="shared" si="0"/>
        <v>0</v>
      </c>
    </row>
    <row r="19" spans="1:6" ht="12.75">
      <c r="A19" s="57" t="s">
        <v>23</v>
      </c>
      <c r="B19" s="58"/>
      <c r="C19" s="58">
        <v>600</v>
      </c>
      <c r="D19" s="58">
        <v>0.5</v>
      </c>
      <c r="E19" s="58">
        <f t="shared" si="1"/>
        <v>0</v>
      </c>
      <c r="F19" s="59">
        <f t="shared" si="0"/>
        <v>0</v>
      </c>
    </row>
    <row r="20" spans="1:6" ht="12.75">
      <c r="A20" s="57" t="s">
        <v>24</v>
      </c>
      <c r="B20" s="58"/>
      <c r="C20" s="58">
        <v>1100</v>
      </c>
      <c r="D20" s="58">
        <v>0.2</v>
      </c>
      <c r="E20" s="58">
        <f t="shared" si="1"/>
        <v>0</v>
      </c>
      <c r="F20" s="59">
        <f t="shared" si="0"/>
        <v>0</v>
      </c>
    </row>
    <row r="21" spans="1:6" ht="12.75">
      <c r="A21" s="57" t="s">
        <v>25</v>
      </c>
      <c r="B21" s="58"/>
      <c r="C21" s="58">
        <v>350</v>
      </c>
      <c r="D21" s="58">
        <v>6</v>
      </c>
      <c r="E21" s="58">
        <f t="shared" si="1"/>
        <v>0</v>
      </c>
      <c r="F21" s="59">
        <f>E21*30</f>
        <v>0</v>
      </c>
    </row>
    <row r="22" spans="1:6" ht="12.75">
      <c r="A22" s="60" t="s">
        <v>47</v>
      </c>
      <c r="B22" s="61">
        <v>1</v>
      </c>
      <c r="C22" s="61">
        <v>1200</v>
      </c>
      <c r="D22" s="61">
        <v>1</v>
      </c>
      <c r="E22" s="58">
        <f t="shared" si="1"/>
        <v>1.2</v>
      </c>
      <c r="F22" s="59">
        <f t="shared" si="0"/>
        <v>36</v>
      </c>
    </row>
    <row r="23" spans="1:6" ht="12.75">
      <c r="A23" s="60" t="s">
        <v>48</v>
      </c>
      <c r="B23" s="61"/>
      <c r="C23" s="61">
        <v>150</v>
      </c>
      <c r="D23" s="61">
        <v>6</v>
      </c>
      <c r="E23" s="58">
        <f t="shared" si="1"/>
        <v>0</v>
      </c>
      <c r="F23" s="59">
        <f t="shared" si="0"/>
        <v>0</v>
      </c>
    </row>
    <row r="24" spans="1:6" ht="12.75">
      <c r="A24" s="60" t="s">
        <v>44</v>
      </c>
      <c r="B24" s="61"/>
      <c r="C24" s="61">
        <v>800</v>
      </c>
      <c r="D24" s="61">
        <v>1</v>
      </c>
      <c r="E24" s="58">
        <f t="shared" si="1"/>
        <v>0</v>
      </c>
      <c r="F24" s="59">
        <f t="shared" si="0"/>
        <v>0</v>
      </c>
    </row>
    <row r="25" spans="1:6" ht="12.75">
      <c r="A25" s="60" t="s">
        <v>41</v>
      </c>
      <c r="B25" s="61"/>
      <c r="C25" s="61">
        <v>1250</v>
      </c>
      <c r="D25" s="61">
        <v>3</v>
      </c>
      <c r="E25" s="58">
        <f t="shared" si="1"/>
        <v>0</v>
      </c>
      <c r="F25" s="59">
        <f t="shared" si="0"/>
        <v>0</v>
      </c>
    </row>
    <row r="26" spans="1:6" ht="12.75">
      <c r="A26" s="60" t="s">
        <v>42</v>
      </c>
      <c r="B26" s="61"/>
      <c r="C26" s="61">
        <v>1850</v>
      </c>
      <c r="D26" s="61">
        <v>24</v>
      </c>
      <c r="E26" s="58">
        <f t="shared" si="1"/>
        <v>0</v>
      </c>
      <c r="F26" s="59">
        <f t="shared" si="0"/>
        <v>0</v>
      </c>
    </row>
    <row r="27" spans="1:6" ht="12.75">
      <c r="A27" s="60" t="s">
        <v>56</v>
      </c>
      <c r="B27" s="61"/>
      <c r="C27" s="61">
        <v>5000</v>
      </c>
      <c r="D27" s="61">
        <v>24</v>
      </c>
      <c r="E27" s="58">
        <f t="shared" si="1"/>
        <v>0</v>
      </c>
      <c r="F27" s="59">
        <f>E27*30</f>
        <v>0</v>
      </c>
    </row>
    <row r="28" spans="1:6" ht="12.75">
      <c r="A28" s="60" t="s">
        <v>57</v>
      </c>
      <c r="B28" s="61"/>
      <c r="C28" s="61">
        <v>400</v>
      </c>
      <c r="D28" s="61">
        <v>8</v>
      </c>
      <c r="E28" s="58">
        <f t="shared" si="1"/>
        <v>0</v>
      </c>
      <c r="F28" s="59">
        <f>E28*30</f>
        <v>0</v>
      </c>
    </row>
    <row r="29" spans="1:6" ht="12.75">
      <c r="A29" s="60" t="s">
        <v>43</v>
      </c>
      <c r="B29" s="61"/>
      <c r="C29" s="61">
        <v>2820</v>
      </c>
      <c r="D29" s="61">
        <v>3</v>
      </c>
      <c r="E29" s="58">
        <f t="shared" si="1"/>
        <v>0</v>
      </c>
      <c r="F29" s="59">
        <f t="shared" si="0"/>
        <v>0</v>
      </c>
    </row>
    <row r="30" spans="1:6" ht="13.5" thickBot="1">
      <c r="A30" s="62" t="s">
        <v>26</v>
      </c>
      <c r="B30" s="63"/>
      <c r="C30" s="63"/>
      <c r="D30" s="63"/>
      <c r="E30" s="63"/>
      <c r="F30" s="64">
        <f>SUM(F2:F29)</f>
        <v>207.3</v>
      </c>
    </row>
    <row r="33" spans="1:2" ht="12.75">
      <c r="A33" t="s">
        <v>58</v>
      </c>
      <c r="B33" s="25">
        <v>435</v>
      </c>
    </row>
    <row r="34" spans="1:2" ht="12.75">
      <c r="A34" t="s">
        <v>59</v>
      </c>
      <c r="B34" s="25">
        <f>B33*F30</f>
        <v>90175.5</v>
      </c>
    </row>
    <row r="36" ht="12.75">
      <c r="A36" t="s">
        <v>60</v>
      </c>
    </row>
    <row r="37" ht="12.75">
      <c r="A37" t="s">
        <v>61</v>
      </c>
    </row>
    <row r="41" ht="12.75">
      <c r="A41" t="s">
        <v>76</v>
      </c>
    </row>
    <row r="42" ht="12.75">
      <c r="A42" t="s">
        <v>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:IV16384"/>
    </sheetView>
  </sheetViews>
  <sheetFormatPr defaultColWidth="11.421875" defaultRowHeight="12.75" outlineLevelCol="1"/>
  <cols>
    <col min="1" max="1" width="21.8515625" style="0" customWidth="1"/>
    <col min="2" max="2" width="11.28125" style="0" customWidth="1"/>
    <col min="3" max="3" width="12.140625" style="0" customWidth="1" outlineLevel="1"/>
    <col min="4" max="4" width="8.28125" style="0" customWidth="1" outlineLevel="1"/>
    <col min="5" max="5" width="7.7109375" style="0" customWidth="1" outlineLevel="1"/>
    <col min="6" max="6" width="10.28125" style="0" customWidth="1"/>
    <col min="7" max="7" width="8.140625" style="0" customWidth="1"/>
    <col min="8" max="8" width="4.28125" style="0" customWidth="1"/>
    <col min="9" max="9" width="5.28125" style="0" customWidth="1"/>
    <col min="10" max="10" width="10.7109375" style="0" customWidth="1"/>
    <col min="11" max="11" width="8.00390625" style="0" customWidth="1"/>
    <col min="12" max="12" width="6.57421875" style="0" customWidth="1"/>
    <col min="13" max="13" width="7.140625" style="0" customWidth="1" outlineLevel="1"/>
    <col min="14" max="14" width="6.140625" style="0" customWidth="1" outlineLevel="1"/>
    <col min="15" max="15" width="8.421875" style="0" customWidth="1" outlineLevel="1"/>
    <col min="16" max="16" width="8.421875" style="0" bestFit="1" customWidth="1" outlineLevel="1"/>
    <col min="17" max="17" width="6.28125" style="0" hidden="1" customWidth="1" outlineLevel="1"/>
    <col min="18" max="18" width="7.28125" style="0" customWidth="1" outlineLevel="1"/>
    <col min="19" max="19" width="6.140625" style="0" customWidth="1" outlineLevel="1"/>
    <col min="20" max="20" width="5.28125" style="0" customWidth="1" outlineLevel="1"/>
  </cols>
  <sheetData>
    <row r="1" spans="1:15" ht="12.75">
      <c r="A1" s="34" t="s">
        <v>38</v>
      </c>
      <c r="B1" s="34" t="s">
        <v>0</v>
      </c>
      <c r="C1" s="34" t="s">
        <v>1</v>
      </c>
      <c r="D1" s="34" t="s">
        <v>2</v>
      </c>
      <c r="E1" s="34" t="s">
        <v>3</v>
      </c>
      <c r="F1" s="34">
        <v>1000</v>
      </c>
      <c r="G1" s="34" t="s">
        <v>4</v>
      </c>
      <c r="H1" s="34" t="s">
        <v>11</v>
      </c>
      <c r="I1" s="34" t="s">
        <v>12</v>
      </c>
      <c r="J1" s="34" t="s">
        <v>36</v>
      </c>
      <c r="K1" s="35"/>
      <c r="L1" s="2"/>
      <c r="M1" s="2"/>
      <c r="N1" s="2"/>
      <c r="O1" s="2"/>
    </row>
    <row r="2" spans="1:11" ht="13.5" thickBot="1">
      <c r="A2" s="36" t="s">
        <v>37</v>
      </c>
      <c r="B2" s="37">
        <f>G7</f>
        <v>7.733333333333334</v>
      </c>
      <c r="C2" s="38">
        <v>220</v>
      </c>
      <c r="D2" s="38">
        <v>1.732</v>
      </c>
      <c r="E2" s="38">
        <v>0.97</v>
      </c>
      <c r="F2" s="38">
        <v>1000</v>
      </c>
      <c r="G2" s="38">
        <v>24</v>
      </c>
      <c r="H2" s="38">
        <v>30</v>
      </c>
      <c r="I2" s="39">
        <v>1</v>
      </c>
      <c r="J2" s="40">
        <f>(B2*C2)/F2*D2*E2*G2*H2*I2</f>
        <v>2057.9817984</v>
      </c>
      <c r="K2" s="41"/>
    </row>
    <row r="3" spans="1:15" ht="16.5" thickBot="1">
      <c r="A3" s="36" t="s">
        <v>39</v>
      </c>
      <c r="B3" s="42">
        <f>F7</f>
        <v>23.200000000000003</v>
      </c>
      <c r="C3" s="43">
        <v>125</v>
      </c>
      <c r="D3" s="44"/>
      <c r="E3" s="44" t="s">
        <v>55</v>
      </c>
      <c r="F3" s="45"/>
      <c r="G3" s="46"/>
      <c r="H3" s="44"/>
      <c r="I3" s="44"/>
      <c r="J3" s="47">
        <f>(B3*C3)/F2*G2*H2*I2</f>
        <v>2088.0000000000005</v>
      </c>
      <c r="K3" s="41"/>
      <c r="M3" s="4"/>
      <c r="N3" s="4"/>
      <c r="O3" s="4"/>
    </row>
    <row r="4" spans="1:11" ht="12.75">
      <c r="A4" s="41"/>
      <c r="B4" s="41"/>
      <c r="C4" s="41"/>
      <c r="D4" s="41"/>
      <c r="E4" s="41"/>
      <c r="F4" s="41"/>
      <c r="G4" s="48"/>
      <c r="H4" s="41"/>
      <c r="I4" s="41"/>
      <c r="J4" s="41"/>
      <c r="K4" s="41"/>
    </row>
    <row r="5" spans="1:11" ht="12.75">
      <c r="A5" s="41"/>
      <c r="B5" s="49" t="s">
        <v>45</v>
      </c>
      <c r="C5" s="41"/>
      <c r="D5" s="41"/>
      <c r="E5" s="41"/>
      <c r="F5" s="41"/>
      <c r="G5" s="41"/>
      <c r="H5" s="41"/>
      <c r="I5" s="41"/>
      <c r="J5" s="41"/>
      <c r="K5" s="41"/>
    </row>
    <row r="6" spans="1:11" ht="15.75">
      <c r="A6" s="34" t="s">
        <v>5</v>
      </c>
      <c r="B6" s="34" t="s">
        <v>6</v>
      </c>
      <c r="C6" s="34" t="s">
        <v>7</v>
      </c>
      <c r="D6" s="34" t="s">
        <v>8</v>
      </c>
      <c r="E6" s="34" t="s">
        <v>9</v>
      </c>
      <c r="F6" s="34" t="s">
        <v>46</v>
      </c>
      <c r="G6" s="50" t="s">
        <v>10</v>
      </c>
      <c r="H6" s="41"/>
      <c r="I6" s="41"/>
      <c r="J6" s="41"/>
      <c r="K6" s="41"/>
    </row>
    <row r="7" spans="1:11" ht="15.75">
      <c r="A7" s="51">
        <v>12.9</v>
      </c>
      <c r="B7" s="51">
        <v>10.3</v>
      </c>
      <c r="C7" s="51"/>
      <c r="D7" s="51"/>
      <c r="E7" s="51"/>
      <c r="F7" s="51">
        <f>A7+B7+C7</f>
        <v>23.200000000000003</v>
      </c>
      <c r="G7" s="52">
        <f>(A7+B7+C7)/3</f>
        <v>7.733333333333334</v>
      </c>
      <c r="H7" s="41"/>
      <c r="I7" s="41"/>
      <c r="J7" s="41"/>
      <c r="K7" s="41"/>
    </row>
    <row r="8" spans="1:11" ht="13.5" thickBot="1">
      <c r="A8" s="44"/>
      <c r="B8" s="44"/>
      <c r="C8" s="44"/>
      <c r="D8" s="44"/>
      <c r="E8" s="44"/>
      <c r="F8" s="44"/>
      <c r="G8" s="41"/>
      <c r="H8" s="41"/>
      <c r="I8" s="41"/>
      <c r="J8" s="41"/>
      <c r="K8" s="41"/>
    </row>
    <row r="9" spans="1:11" ht="25.5">
      <c r="A9" s="53" t="s">
        <v>13</v>
      </c>
      <c r="B9" s="54" t="s">
        <v>16</v>
      </c>
      <c r="C9" s="54" t="s">
        <v>33</v>
      </c>
      <c r="D9" s="55" t="s">
        <v>14</v>
      </c>
      <c r="E9" s="55" t="s">
        <v>49</v>
      </c>
      <c r="F9" s="56" t="s">
        <v>15</v>
      </c>
      <c r="G9" s="41"/>
      <c r="H9" s="41"/>
      <c r="I9" s="41"/>
      <c r="J9" s="41"/>
      <c r="K9" s="41"/>
    </row>
    <row r="10" spans="1:11" ht="12.75">
      <c r="A10" s="57" t="s">
        <v>17</v>
      </c>
      <c r="B10" s="58"/>
      <c r="C10" s="58">
        <v>60</v>
      </c>
      <c r="D10" s="58">
        <v>4</v>
      </c>
      <c r="E10" s="58">
        <f>B10*C10*D10/1000</f>
        <v>0</v>
      </c>
      <c r="F10" s="59">
        <f>E10*30</f>
        <v>0</v>
      </c>
      <c r="G10" s="41"/>
      <c r="H10" s="41"/>
      <c r="I10" s="41"/>
      <c r="J10" s="41"/>
      <c r="K10" s="41"/>
    </row>
    <row r="11" spans="1:11" ht="12.75">
      <c r="A11" s="57" t="s">
        <v>27</v>
      </c>
      <c r="B11" s="58">
        <v>10</v>
      </c>
      <c r="C11" s="58">
        <v>100</v>
      </c>
      <c r="D11" s="58">
        <v>8</v>
      </c>
      <c r="E11" s="58">
        <f>B11*C11*D11/1000</f>
        <v>8</v>
      </c>
      <c r="F11" s="59">
        <f aca="true" t="shared" si="0" ref="F11:F45">E11*30</f>
        <v>240</v>
      </c>
      <c r="G11" s="41"/>
      <c r="H11" s="41"/>
      <c r="I11" s="41"/>
      <c r="J11" s="41"/>
      <c r="K11" s="41"/>
    </row>
    <row r="12" spans="1:11" ht="12.75">
      <c r="A12" s="57" t="s">
        <v>35</v>
      </c>
      <c r="B12" s="58"/>
      <c r="C12" s="58">
        <v>25</v>
      </c>
      <c r="D12" s="58">
        <v>17</v>
      </c>
      <c r="E12" s="58">
        <f aca="true" t="shared" si="1" ref="E12:E45">B12*C12*D12/1000</f>
        <v>0</v>
      </c>
      <c r="F12" s="59">
        <f>E12*30</f>
        <v>0</v>
      </c>
      <c r="G12" s="41"/>
      <c r="H12" s="41"/>
      <c r="I12" s="41"/>
      <c r="J12" s="65"/>
      <c r="K12" s="41"/>
    </row>
    <row r="13" spans="1:11" ht="12.75">
      <c r="A13" s="57" t="s">
        <v>50</v>
      </c>
      <c r="B13" s="58"/>
      <c r="C13" s="58">
        <v>90</v>
      </c>
      <c r="D13" s="58">
        <v>17</v>
      </c>
      <c r="E13" s="58">
        <f t="shared" si="1"/>
        <v>0</v>
      </c>
      <c r="F13" s="59">
        <f>E13*30</f>
        <v>0</v>
      </c>
      <c r="G13" s="41"/>
      <c r="H13" s="41"/>
      <c r="I13" s="41"/>
      <c r="J13" s="65"/>
      <c r="K13" s="41"/>
    </row>
    <row r="14" spans="1:11" ht="12.75">
      <c r="A14" s="57" t="s">
        <v>51</v>
      </c>
      <c r="B14" s="58"/>
      <c r="C14" s="58">
        <v>180</v>
      </c>
      <c r="D14" s="58">
        <v>6</v>
      </c>
      <c r="E14" s="58">
        <f t="shared" si="1"/>
        <v>0</v>
      </c>
      <c r="F14" s="59">
        <v>0</v>
      </c>
      <c r="G14" s="41"/>
      <c r="H14" s="41"/>
      <c r="I14" s="41"/>
      <c r="J14" s="65"/>
      <c r="K14" s="41"/>
    </row>
    <row r="15" spans="1:11" ht="12.75">
      <c r="A15" s="57" t="s">
        <v>18</v>
      </c>
      <c r="B15" s="58"/>
      <c r="C15" s="58">
        <v>1000</v>
      </c>
      <c r="D15" s="58">
        <v>2</v>
      </c>
      <c r="E15" s="58">
        <f t="shared" si="1"/>
        <v>0</v>
      </c>
      <c r="F15" s="59">
        <f t="shared" si="0"/>
        <v>0</v>
      </c>
      <c r="G15" s="41"/>
      <c r="H15" s="41"/>
      <c r="I15" s="41"/>
      <c r="J15" s="65"/>
      <c r="K15" s="41"/>
    </row>
    <row r="16" spans="1:11" ht="12.75">
      <c r="A16" s="57" t="s">
        <v>32</v>
      </c>
      <c r="B16" s="58"/>
      <c r="C16" s="58">
        <v>200</v>
      </c>
      <c r="D16" s="58">
        <v>24</v>
      </c>
      <c r="E16" s="58">
        <f t="shared" si="1"/>
        <v>0</v>
      </c>
      <c r="F16" s="59">
        <f t="shared" si="0"/>
        <v>0</v>
      </c>
      <c r="G16" s="41"/>
      <c r="H16" s="41"/>
      <c r="I16" s="41"/>
      <c r="J16" s="65"/>
      <c r="K16" s="41"/>
    </row>
    <row r="17" spans="1:11" ht="12.75">
      <c r="A17" s="57" t="s">
        <v>28</v>
      </c>
      <c r="B17" s="58">
        <v>2</v>
      </c>
      <c r="C17" s="58">
        <v>450</v>
      </c>
      <c r="D17" s="58">
        <v>24</v>
      </c>
      <c r="E17" s="58">
        <f t="shared" si="1"/>
        <v>21.6</v>
      </c>
      <c r="F17" s="59">
        <f t="shared" si="0"/>
        <v>648</v>
      </c>
      <c r="G17" s="41"/>
      <c r="H17" s="41"/>
      <c r="I17" s="41"/>
      <c r="J17" s="41"/>
      <c r="K17" s="41"/>
    </row>
    <row r="18" spans="1:11" ht="12.75">
      <c r="A18" s="57" t="s">
        <v>29</v>
      </c>
      <c r="B18" s="58">
        <v>2</v>
      </c>
      <c r="C18" s="58">
        <v>580</v>
      </c>
      <c r="D18" s="58">
        <v>24</v>
      </c>
      <c r="E18" s="58">
        <f t="shared" si="1"/>
        <v>27.84</v>
      </c>
      <c r="F18" s="59">
        <f t="shared" si="0"/>
        <v>835.2</v>
      </c>
      <c r="G18" s="41"/>
      <c r="H18" s="41"/>
      <c r="I18" s="41"/>
      <c r="J18" s="41"/>
      <c r="K18" s="41"/>
    </row>
    <row r="19" spans="1:11" ht="12.75">
      <c r="A19" s="57" t="s">
        <v>19</v>
      </c>
      <c r="B19" s="58">
        <v>1</v>
      </c>
      <c r="C19" s="58">
        <v>150</v>
      </c>
      <c r="D19" s="58">
        <v>10</v>
      </c>
      <c r="E19" s="58">
        <f t="shared" si="1"/>
        <v>1.5</v>
      </c>
      <c r="F19" s="59">
        <f t="shared" si="0"/>
        <v>45</v>
      </c>
      <c r="G19" s="41"/>
      <c r="H19" s="41"/>
      <c r="I19" s="41"/>
      <c r="J19" s="41"/>
      <c r="K19" s="41"/>
    </row>
    <row r="20" spans="1:11" ht="12.75">
      <c r="A20" s="57" t="s">
        <v>31</v>
      </c>
      <c r="B20" s="58"/>
      <c r="C20" s="58">
        <v>125</v>
      </c>
      <c r="D20" s="58">
        <v>0.1</v>
      </c>
      <c r="E20" s="58">
        <f t="shared" si="1"/>
        <v>0</v>
      </c>
      <c r="F20" s="59">
        <f t="shared" si="0"/>
        <v>0</v>
      </c>
      <c r="G20" s="41"/>
      <c r="H20" s="41"/>
      <c r="I20" s="41"/>
      <c r="J20" s="41"/>
      <c r="K20" s="41"/>
    </row>
    <row r="21" spans="1:11" ht="12.75">
      <c r="A21" s="57" t="s">
        <v>30</v>
      </c>
      <c r="B21" s="58"/>
      <c r="C21" s="58">
        <v>300</v>
      </c>
      <c r="D21" s="58">
        <v>0.2</v>
      </c>
      <c r="E21" s="58">
        <f t="shared" si="1"/>
        <v>0</v>
      </c>
      <c r="F21" s="59">
        <f t="shared" si="0"/>
        <v>0</v>
      </c>
      <c r="G21" s="41"/>
      <c r="H21" s="41"/>
      <c r="I21" s="41"/>
      <c r="J21" s="41"/>
      <c r="K21" s="41"/>
    </row>
    <row r="22" spans="1:11" ht="12.75">
      <c r="A22" s="57" t="s">
        <v>40</v>
      </c>
      <c r="B22" s="58"/>
      <c r="C22" s="58">
        <v>200</v>
      </c>
      <c r="D22" s="58">
        <v>1</v>
      </c>
      <c r="E22" s="58">
        <f t="shared" si="1"/>
        <v>0</v>
      </c>
      <c r="F22" s="59">
        <f t="shared" si="0"/>
        <v>0</v>
      </c>
      <c r="G22" s="41"/>
      <c r="H22" s="41"/>
      <c r="I22" s="41"/>
      <c r="J22" s="41"/>
      <c r="K22" s="41"/>
    </row>
    <row r="23" spans="1:11" ht="12.75">
      <c r="A23" s="57" t="s">
        <v>20</v>
      </c>
      <c r="B23" s="58">
        <v>1</v>
      </c>
      <c r="C23" s="58">
        <v>250</v>
      </c>
      <c r="D23" s="58">
        <v>17</v>
      </c>
      <c r="E23" s="58">
        <f t="shared" si="1"/>
        <v>4.25</v>
      </c>
      <c r="F23" s="59">
        <f t="shared" si="0"/>
        <v>127.5</v>
      </c>
      <c r="G23" s="41"/>
      <c r="H23" s="41"/>
      <c r="I23" s="41"/>
      <c r="J23" s="41"/>
      <c r="K23" s="41"/>
    </row>
    <row r="24" spans="1:11" ht="12.75">
      <c r="A24" s="57" t="s">
        <v>21</v>
      </c>
      <c r="B24" s="58"/>
      <c r="C24" s="58">
        <v>500</v>
      </c>
      <c r="D24" s="58">
        <v>0.5</v>
      </c>
      <c r="E24" s="58">
        <f t="shared" si="1"/>
        <v>0</v>
      </c>
      <c r="F24" s="59">
        <f t="shared" si="0"/>
        <v>0</v>
      </c>
      <c r="G24" s="41"/>
      <c r="H24" s="41"/>
      <c r="I24" s="41"/>
      <c r="J24" s="41"/>
      <c r="K24" s="41"/>
    </row>
    <row r="25" spans="1:11" ht="12.75">
      <c r="A25" s="57" t="s">
        <v>34</v>
      </c>
      <c r="B25" s="58"/>
      <c r="C25" s="58">
        <v>250</v>
      </c>
      <c r="D25" s="58">
        <v>2</v>
      </c>
      <c r="E25" s="58">
        <f t="shared" si="1"/>
        <v>0</v>
      </c>
      <c r="F25" s="59">
        <f t="shared" si="0"/>
        <v>0</v>
      </c>
      <c r="G25" s="41"/>
      <c r="H25" s="41"/>
      <c r="I25" s="41"/>
      <c r="J25" s="41"/>
      <c r="K25" s="41"/>
    </row>
    <row r="26" spans="1:11" ht="12.75">
      <c r="A26" s="57" t="s">
        <v>22</v>
      </c>
      <c r="B26" s="58"/>
      <c r="C26" s="58">
        <v>1450</v>
      </c>
      <c r="D26" s="58">
        <v>1</v>
      </c>
      <c r="E26" s="58">
        <f t="shared" si="1"/>
        <v>0</v>
      </c>
      <c r="F26" s="59">
        <f t="shared" si="0"/>
        <v>0</v>
      </c>
      <c r="G26" s="41"/>
      <c r="H26" s="41"/>
      <c r="I26" s="41"/>
      <c r="J26" s="41"/>
      <c r="K26" s="41"/>
    </row>
    <row r="27" spans="1:11" ht="12.75">
      <c r="A27" s="57" t="s">
        <v>23</v>
      </c>
      <c r="B27" s="58"/>
      <c r="C27" s="58">
        <v>600</v>
      </c>
      <c r="D27" s="58">
        <v>0.5</v>
      </c>
      <c r="E27" s="58">
        <f t="shared" si="1"/>
        <v>0</v>
      </c>
      <c r="F27" s="59">
        <f t="shared" si="0"/>
        <v>0</v>
      </c>
      <c r="G27" s="41"/>
      <c r="H27" s="41"/>
      <c r="I27" s="41"/>
      <c r="J27" s="41"/>
      <c r="K27" s="41"/>
    </row>
    <row r="28" spans="1:11" ht="12.75">
      <c r="A28" s="57" t="s">
        <v>24</v>
      </c>
      <c r="B28" s="58"/>
      <c r="C28" s="58">
        <v>1100</v>
      </c>
      <c r="D28" s="58">
        <v>0.2</v>
      </c>
      <c r="E28" s="58">
        <f t="shared" si="1"/>
        <v>0</v>
      </c>
      <c r="F28" s="59">
        <f t="shared" si="0"/>
        <v>0</v>
      </c>
      <c r="G28" s="41"/>
      <c r="H28" s="41"/>
      <c r="I28" s="41"/>
      <c r="J28" s="41"/>
      <c r="K28" s="41"/>
    </row>
    <row r="29" spans="1:11" ht="12.75">
      <c r="A29" s="57" t="s">
        <v>25</v>
      </c>
      <c r="B29" s="58">
        <v>1</v>
      </c>
      <c r="C29" s="58">
        <v>350</v>
      </c>
      <c r="D29" s="58">
        <v>8</v>
      </c>
      <c r="E29" s="58">
        <f t="shared" si="1"/>
        <v>2.8</v>
      </c>
      <c r="F29" s="59">
        <f>E29*30</f>
        <v>84</v>
      </c>
      <c r="G29" s="41"/>
      <c r="H29" s="41"/>
      <c r="I29" s="41"/>
      <c r="J29" s="41"/>
      <c r="K29" s="41"/>
    </row>
    <row r="30" spans="1:11" ht="12.75">
      <c r="A30" s="60" t="s">
        <v>47</v>
      </c>
      <c r="B30" s="61"/>
      <c r="C30" s="61">
        <v>1200</v>
      </c>
      <c r="D30" s="61">
        <v>2</v>
      </c>
      <c r="E30" s="58">
        <f t="shared" si="1"/>
        <v>0</v>
      </c>
      <c r="F30" s="59">
        <f t="shared" si="0"/>
        <v>0</v>
      </c>
      <c r="G30" s="41"/>
      <c r="H30" s="41"/>
      <c r="I30" s="41"/>
      <c r="J30" s="41"/>
      <c r="K30" s="41"/>
    </row>
    <row r="31" spans="1:11" ht="12.75">
      <c r="A31" s="60" t="s">
        <v>52</v>
      </c>
      <c r="B31" s="61"/>
      <c r="C31" s="61">
        <v>210</v>
      </c>
      <c r="D31" s="61">
        <v>2</v>
      </c>
      <c r="E31" s="58">
        <f t="shared" si="1"/>
        <v>0</v>
      </c>
      <c r="F31" s="59">
        <f t="shared" si="0"/>
        <v>0</v>
      </c>
      <c r="G31" s="41"/>
      <c r="H31" s="41"/>
      <c r="I31" s="41"/>
      <c r="J31" s="41"/>
      <c r="K31" s="41"/>
    </row>
    <row r="32" spans="1:11" ht="12.75">
      <c r="A32" s="60" t="s">
        <v>53</v>
      </c>
      <c r="B32" s="61"/>
      <c r="C32" s="61">
        <v>350</v>
      </c>
      <c r="D32" s="61">
        <v>2</v>
      </c>
      <c r="E32" s="58">
        <f t="shared" si="1"/>
        <v>0</v>
      </c>
      <c r="F32" s="59">
        <f t="shared" si="0"/>
        <v>0</v>
      </c>
      <c r="G32" s="41"/>
      <c r="H32" s="41"/>
      <c r="I32" s="41"/>
      <c r="J32" s="41"/>
      <c r="K32" s="41"/>
    </row>
    <row r="33" spans="1:11" ht="12.75">
      <c r="A33" s="60" t="s">
        <v>54</v>
      </c>
      <c r="B33" s="61"/>
      <c r="C33" s="61">
        <v>1500</v>
      </c>
      <c r="D33" s="61">
        <v>2</v>
      </c>
      <c r="E33" s="58">
        <f t="shared" si="1"/>
        <v>0</v>
      </c>
      <c r="F33" s="59">
        <f t="shared" si="0"/>
        <v>0</v>
      </c>
      <c r="G33" s="41"/>
      <c r="H33" s="41"/>
      <c r="I33" s="41"/>
      <c r="J33" s="41"/>
      <c r="K33" s="41"/>
    </row>
    <row r="34" spans="1:11" ht="13.5" customHeight="1">
      <c r="A34" s="60" t="s">
        <v>48</v>
      </c>
      <c r="B34" s="61"/>
      <c r="C34" s="61">
        <v>150</v>
      </c>
      <c r="D34" s="61">
        <v>6</v>
      </c>
      <c r="E34" s="58">
        <f t="shared" si="1"/>
        <v>0</v>
      </c>
      <c r="F34" s="59">
        <f t="shared" si="0"/>
        <v>0</v>
      </c>
      <c r="G34" s="41"/>
      <c r="H34" s="41"/>
      <c r="I34" s="41"/>
      <c r="J34" s="41"/>
      <c r="K34" s="41"/>
    </row>
    <row r="35" spans="1:11" ht="12.75">
      <c r="A35" s="60" t="s">
        <v>44</v>
      </c>
      <c r="B35" s="61"/>
      <c r="C35" s="61">
        <v>800</v>
      </c>
      <c r="D35" s="61">
        <v>1</v>
      </c>
      <c r="E35" s="58">
        <f t="shared" si="1"/>
        <v>0</v>
      </c>
      <c r="F35" s="59">
        <f t="shared" si="0"/>
        <v>0</v>
      </c>
      <c r="G35" s="41"/>
      <c r="H35" s="41"/>
      <c r="I35" s="41"/>
      <c r="J35" s="41"/>
      <c r="K35" s="41"/>
    </row>
    <row r="36" spans="1:11" ht="12.75">
      <c r="A36" s="60" t="s">
        <v>41</v>
      </c>
      <c r="B36" s="61"/>
      <c r="C36" s="61">
        <v>1250</v>
      </c>
      <c r="D36" s="61">
        <v>3</v>
      </c>
      <c r="E36" s="58">
        <f t="shared" si="1"/>
        <v>0</v>
      </c>
      <c r="F36" s="59">
        <f t="shared" si="0"/>
        <v>0</v>
      </c>
      <c r="G36" s="41"/>
      <c r="H36" s="41"/>
      <c r="I36" s="41"/>
      <c r="J36" s="41"/>
      <c r="K36" s="41"/>
    </row>
    <row r="37" spans="1:11" ht="12.75">
      <c r="A37" s="60" t="s">
        <v>42</v>
      </c>
      <c r="B37" s="61"/>
      <c r="C37" s="61">
        <v>1850</v>
      </c>
      <c r="D37" s="61">
        <v>24</v>
      </c>
      <c r="E37" s="58">
        <f t="shared" si="1"/>
        <v>0</v>
      </c>
      <c r="F37" s="59">
        <f t="shared" si="0"/>
        <v>0</v>
      </c>
      <c r="G37" s="41"/>
      <c r="H37" s="41"/>
      <c r="I37" s="41"/>
      <c r="J37" s="41"/>
      <c r="K37" s="41"/>
    </row>
    <row r="38" spans="1:11" ht="12.75">
      <c r="A38" s="60" t="s">
        <v>56</v>
      </c>
      <c r="B38" s="61"/>
      <c r="C38" s="61">
        <v>5000</v>
      </c>
      <c r="D38" s="61">
        <v>24</v>
      </c>
      <c r="E38" s="58">
        <f t="shared" si="1"/>
        <v>0</v>
      </c>
      <c r="F38" s="59">
        <f>E38*30</f>
        <v>0</v>
      </c>
      <c r="G38" s="41"/>
      <c r="H38" s="41"/>
      <c r="I38" s="41"/>
      <c r="J38" s="41"/>
      <c r="K38" s="41"/>
    </row>
    <row r="39" spans="1:11" ht="12.75">
      <c r="A39" s="60" t="s">
        <v>57</v>
      </c>
      <c r="B39" s="61">
        <v>3</v>
      </c>
      <c r="C39" s="61">
        <v>400</v>
      </c>
      <c r="D39" s="61">
        <v>10</v>
      </c>
      <c r="E39" s="58">
        <f t="shared" si="1"/>
        <v>12</v>
      </c>
      <c r="F39" s="59">
        <f>E39*30</f>
        <v>360</v>
      </c>
      <c r="G39" s="41"/>
      <c r="H39" s="41"/>
      <c r="I39" s="41"/>
      <c r="J39" s="41"/>
      <c r="K39" s="41"/>
    </row>
    <row r="40" spans="1:11" ht="12.75">
      <c r="A40" s="60"/>
      <c r="B40" s="61"/>
      <c r="C40" s="61"/>
      <c r="D40" s="61"/>
      <c r="E40" s="58">
        <f t="shared" si="1"/>
        <v>0</v>
      </c>
      <c r="F40" s="59"/>
      <c r="G40" s="41"/>
      <c r="H40" s="41"/>
      <c r="I40" s="41"/>
      <c r="J40" s="41"/>
      <c r="K40" s="41"/>
    </row>
    <row r="41" spans="1:11" ht="12.75">
      <c r="A41" s="60"/>
      <c r="B41" s="61"/>
      <c r="C41" s="61"/>
      <c r="D41" s="61"/>
      <c r="E41" s="58">
        <f t="shared" si="1"/>
        <v>0</v>
      </c>
      <c r="F41" s="59"/>
      <c r="G41" s="41"/>
      <c r="H41" s="41"/>
      <c r="I41" s="41"/>
      <c r="J41" s="41"/>
      <c r="K41" s="41"/>
    </row>
    <row r="42" spans="1:11" ht="12.75">
      <c r="A42" s="60"/>
      <c r="B42" s="61"/>
      <c r="C42" s="61"/>
      <c r="D42" s="61"/>
      <c r="E42" s="58">
        <f t="shared" si="1"/>
        <v>0</v>
      </c>
      <c r="F42" s="59"/>
      <c r="G42" s="41"/>
      <c r="H42" s="41"/>
      <c r="I42" s="41"/>
      <c r="J42" s="41"/>
      <c r="K42" s="41"/>
    </row>
    <row r="43" spans="1:11" ht="12.75">
      <c r="A43" s="60"/>
      <c r="B43" s="61"/>
      <c r="C43" s="61"/>
      <c r="D43" s="61"/>
      <c r="E43" s="58">
        <f t="shared" si="1"/>
        <v>0</v>
      </c>
      <c r="F43" s="59"/>
      <c r="G43" s="41"/>
      <c r="H43" s="41"/>
      <c r="I43" s="41"/>
      <c r="J43" s="41"/>
      <c r="K43" s="41"/>
    </row>
    <row r="44" spans="1:11" ht="12.75">
      <c r="A44" s="60"/>
      <c r="B44" s="61"/>
      <c r="C44" s="61"/>
      <c r="D44" s="61"/>
      <c r="E44" s="58">
        <f t="shared" si="1"/>
        <v>0</v>
      </c>
      <c r="F44" s="59"/>
      <c r="G44" s="41"/>
      <c r="H44" s="41"/>
      <c r="I44" s="41"/>
      <c r="J44" s="41"/>
      <c r="K44" s="41"/>
    </row>
    <row r="45" spans="1:11" ht="12.75">
      <c r="A45" s="60" t="s">
        <v>43</v>
      </c>
      <c r="B45" s="61"/>
      <c r="C45" s="61">
        <v>2820</v>
      </c>
      <c r="D45" s="61">
        <v>3</v>
      </c>
      <c r="E45" s="58">
        <f t="shared" si="1"/>
        <v>0</v>
      </c>
      <c r="F45" s="59">
        <f t="shared" si="0"/>
        <v>0</v>
      </c>
      <c r="G45" s="41"/>
      <c r="H45" s="41"/>
      <c r="I45" s="41"/>
      <c r="J45" s="41"/>
      <c r="K45" s="41"/>
    </row>
    <row r="46" spans="1:11" ht="13.5" thickBot="1">
      <c r="A46" s="62" t="s">
        <v>26</v>
      </c>
      <c r="B46" s="63"/>
      <c r="C46" s="63"/>
      <c r="D46" s="63"/>
      <c r="E46" s="63"/>
      <c r="F46" s="64">
        <f>SUM(F10:F45)</f>
        <v>2339.7</v>
      </c>
      <c r="G46" s="41"/>
      <c r="H46" s="41"/>
      <c r="I46" s="41"/>
      <c r="J46" s="41"/>
      <c r="K46" s="41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:IV16384"/>
    </sheetView>
  </sheetViews>
  <sheetFormatPr defaultColWidth="11.421875" defaultRowHeight="12.75" outlineLevelCol="1"/>
  <cols>
    <col min="1" max="1" width="21.8515625" style="0" customWidth="1"/>
    <col min="2" max="2" width="11.28125" style="0" customWidth="1"/>
    <col min="3" max="3" width="12.140625" style="0" customWidth="1" outlineLevel="1"/>
    <col min="4" max="4" width="8.28125" style="0" customWidth="1" outlineLevel="1"/>
    <col min="5" max="5" width="7.7109375" style="0" customWidth="1" outlineLevel="1"/>
    <col min="6" max="6" width="10.28125" style="0" customWidth="1"/>
    <col min="7" max="7" width="8.140625" style="0" customWidth="1"/>
    <col min="8" max="8" width="4.28125" style="0" customWidth="1"/>
    <col min="9" max="9" width="5.28125" style="0" customWidth="1"/>
    <col min="10" max="10" width="10.7109375" style="0" customWidth="1"/>
    <col min="11" max="11" width="8.00390625" style="0" customWidth="1"/>
    <col min="12" max="12" width="6.57421875" style="0" customWidth="1"/>
    <col min="13" max="13" width="7.140625" style="0" customWidth="1" outlineLevel="1"/>
    <col min="14" max="14" width="6.140625" style="0" customWidth="1" outlineLevel="1"/>
    <col min="15" max="15" width="8.421875" style="0" customWidth="1" outlineLevel="1"/>
    <col min="16" max="16" width="8.421875" style="0" bestFit="1" customWidth="1" outlineLevel="1"/>
    <col min="17" max="17" width="6.28125" style="0" hidden="1" customWidth="1" outlineLevel="1"/>
    <col min="18" max="18" width="7.28125" style="0" customWidth="1" outlineLevel="1"/>
    <col min="19" max="19" width="6.140625" style="0" customWidth="1" outlineLevel="1"/>
    <col min="20" max="20" width="5.28125" style="0" customWidth="1" outlineLevel="1"/>
  </cols>
  <sheetData>
    <row r="1" spans="1:15" ht="12.75">
      <c r="A1" s="34" t="s">
        <v>38</v>
      </c>
      <c r="B1" s="34" t="s">
        <v>0</v>
      </c>
      <c r="C1" s="34" t="s">
        <v>1</v>
      </c>
      <c r="D1" s="34" t="s">
        <v>2</v>
      </c>
      <c r="E1" s="34" t="s">
        <v>3</v>
      </c>
      <c r="F1" s="34">
        <v>1000</v>
      </c>
      <c r="G1" s="34" t="s">
        <v>4</v>
      </c>
      <c r="H1" s="34" t="s">
        <v>11</v>
      </c>
      <c r="I1" s="34" t="s">
        <v>12</v>
      </c>
      <c r="J1" s="34" t="s">
        <v>36</v>
      </c>
      <c r="K1" s="35"/>
      <c r="L1" s="2"/>
      <c r="M1" s="2"/>
      <c r="N1" s="2"/>
      <c r="O1" s="2"/>
    </row>
    <row r="2" spans="1:11" ht="13.5" thickBot="1">
      <c r="A2" s="36" t="s">
        <v>37</v>
      </c>
      <c r="B2" s="37">
        <f>G7</f>
        <v>0.8333333333333334</v>
      </c>
      <c r="C2" s="38">
        <v>220</v>
      </c>
      <c r="D2" s="38">
        <v>1.732</v>
      </c>
      <c r="E2" s="38">
        <v>0.97</v>
      </c>
      <c r="F2" s="38">
        <v>1000</v>
      </c>
      <c r="G2" s="38">
        <v>24</v>
      </c>
      <c r="H2" s="38">
        <v>30</v>
      </c>
      <c r="I2" s="39">
        <v>1</v>
      </c>
      <c r="J2" s="40">
        <f>(B2*C2)/F2*D2*E2*G2*H2*I2</f>
        <v>221.76527999999996</v>
      </c>
      <c r="K2" s="41"/>
    </row>
    <row r="3" spans="1:15" ht="16.5" thickBot="1">
      <c r="A3" s="36" t="s">
        <v>39</v>
      </c>
      <c r="B3" s="42">
        <f>F7</f>
        <v>2.5</v>
      </c>
      <c r="C3" s="43">
        <v>125</v>
      </c>
      <c r="D3" s="44"/>
      <c r="E3" s="44" t="s">
        <v>55</v>
      </c>
      <c r="F3" s="45"/>
      <c r="G3" s="46"/>
      <c r="H3" s="44"/>
      <c r="I3" s="44"/>
      <c r="J3" s="47">
        <f>(B3*C3)/F2*G2*H2*I2</f>
        <v>225</v>
      </c>
      <c r="K3" s="41"/>
      <c r="M3" s="4"/>
      <c r="N3" s="4"/>
      <c r="O3" s="4"/>
    </row>
    <row r="4" spans="1:11" ht="12.75">
      <c r="A4" s="41"/>
      <c r="B4" s="41"/>
      <c r="C4" s="41"/>
      <c r="D4" s="41"/>
      <c r="E4" s="41"/>
      <c r="F4" s="41"/>
      <c r="G4" s="48"/>
      <c r="H4" s="41"/>
      <c r="I4" s="41"/>
      <c r="J4" s="41"/>
      <c r="K4" s="41"/>
    </row>
    <row r="5" spans="1:11" ht="12.75">
      <c r="A5" s="41"/>
      <c r="B5" s="49" t="s">
        <v>45</v>
      </c>
      <c r="C5" s="41"/>
      <c r="D5" s="41"/>
      <c r="E5" s="41"/>
      <c r="F5" s="41"/>
      <c r="G5" s="41"/>
      <c r="H5" s="41"/>
      <c r="I5" s="41"/>
      <c r="J5" s="41"/>
      <c r="K5" s="41"/>
    </row>
    <row r="6" spans="1:11" ht="15.75">
      <c r="A6" s="34" t="s">
        <v>5</v>
      </c>
      <c r="B6" s="34" t="s">
        <v>6</v>
      </c>
      <c r="C6" s="34" t="s">
        <v>7</v>
      </c>
      <c r="D6" s="34" t="s">
        <v>8</v>
      </c>
      <c r="E6" s="34" t="s">
        <v>9</v>
      </c>
      <c r="F6" s="34" t="s">
        <v>46</v>
      </c>
      <c r="G6" s="50" t="s">
        <v>10</v>
      </c>
      <c r="H6" s="41"/>
      <c r="I6" s="41"/>
      <c r="J6" s="41"/>
      <c r="K6" s="41"/>
    </row>
    <row r="7" spans="1:11" ht="15.75">
      <c r="A7" s="51">
        <v>2.5</v>
      </c>
      <c r="B7" s="51"/>
      <c r="C7" s="51"/>
      <c r="D7" s="51"/>
      <c r="E7" s="51"/>
      <c r="F7" s="51">
        <f>A7+B7+C7</f>
        <v>2.5</v>
      </c>
      <c r="G7" s="52">
        <f>(A7+B7+C7)/3</f>
        <v>0.8333333333333334</v>
      </c>
      <c r="H7" s="41"/>
      <c r="I7" s="41"/>
      <c r="J7" s="41"/>
      <c r="K7" s="41"/>
    </row>
    <row r="8" spans="1:11" ht="13.5" thickBot="1">
      <c r="A8" s="44"/>
      <c r="B8" s="44"/>
      <c r="C8" s="44"/>
      <c r="D8" s="44"/>
      <c r="E8" s="44"/>
      <c r="F8" s="44"/>
      <c r="G8" s="41"/>
      <c r="H8" s="41"/>
      <c r="I8" s="41"/>
      <c r="J8" s="41"/>
      <c r="K8" s="41"/>
    </row>
    <row r="9" spans="1:11" ht="25.5">
      <c r="A9" s="53" t="s">
        <v>13</v>
      </c>
      <c r="B9" s="54" t="s">
        <v>16</v>
      </c>
      <c r="C9" s="54" t="s">
        <v>33</v>
      </c>
      <c r="D9" s="55" t="s">
        <v>14</v>
      </c>
      <c r="E9" s="55" t="s">
        <v>49</v>
      </c>
      <c r="F9" s="56" t="s">
        <v>15</v>
      </c>
      <c r="G9" s="41"/>
      <c r="H9" s="41"/>
      <c r="I9" s="41"/>
      <c r="J9" s="41"/>
      <c r="K9" s="41"/>
    </row>
    <row r="10" spans="1:11" ht="12.75">
      <c r="A10" s="57" t="s">
        <v>17</v>
      </c>
      <c r="B10" s="58">
        <v>4</v>
      </c>
      <c r="C10" s="58">
        <v>60</v>
      </c>
      <c r="D10" s="58">
        <v>4</v>
      </c>
      <c r="E10" s="58">
        <f>B10*C10*D10/1000</f>
        <v>0.96</v>
      </c>
      <c r="F10" s="59">
        <f>E10*30</f>
        <v>28.799999999999997</v>
      </c>
      <c r="G10" s="41"/>
      <c r="H10" s="41"/>
      <c r="I10" s="41"/>
      <c r="J10" s="41"/>
      <c r="K10" s="41"/>
    </row>
    <row r="11" spans="1:11" ht="12.75">
      <c r="A11" s="57" t="s">
        <v>27</v>
      </c>
      <c r="B11" s="58"/>
      <c r="C11" s="58">
        <v>100</v>
      </c>
      <c r="D11" s="58">
        <v>4</v>
      </c>
      <c r="E11" s="58">
        <f>B11*C11*D11/1000</f>
        <v>0</v>
      </c>
      <c r="F11" s="59">
        <f aca="true" t="shared" si="0" ref="F11:F45">E11*30</f>
        <v>0</v>
      </c>
      <c r="G11" s="41"/>
      <c r="H11" s="41"/>
      <c r="I11" s="41"/>
      <c r="J11" s="41"/>
      <c r="K11" s="41"/>
    </row>
    <row r="12" spans="1:11" ht="12.75">
      <c r="A12" s="57" t="s">
        <v>35</v>
      </c>
      <c r="B12" s="58"/>
      <c r="C12" s="58">
        <v>25</v>
      </c>
      <c r="D12" s="58">
        <v>17</v>
      </c>
      <c r="E12" s="58">
        <f aca="true" t="shared" si="1" ref="E12:E45">B12*C12*D12/1000</f>
        <v>0</v>
      </c>
      <c r="F12" s="59">
        <f>E12*30</f>
        <v>0</v>
      </c>
      <c r="G12" s="41"/>
      <c r="H12" s="41"/>
      <c r="I12" s="41"/>
      <c r="J12" s="65"/>
      <c r="K12" s="41"/>
    </row>
    <row r="13" spans="1:11" ht="12.75">
      <c r="A13" s="57" t="s">
        <v>50</v>
      </c>
      <c r="B13" s="58"/>
      <c r="C13" s="58">
        <v>90</v>
      </c>
      <c r="D13" s="58">
        <v>17</v>
      </c>
      <c r="E13" s="58">
        <f t="shared" si="1"/>
        <v>0</v>
      </c>
      <c r="F13" s="59">
        <f>E13*30</f>
        <v>0</v>
      </c>
      <c r="G13" s="41"/>
      <c r="H13" s="41"/>
      <c r="I13" s="41"/>
      <c r="J13" s="65"/>
      <c r="K13" s="41"/>
    </row>
    <row r="14" spans="1:11" ht="12.75">
      <c r="A14" s="57" t="s">
        <v>51</v>
      </c>
      <c r="B14" s="58"/>
      <c r="C14" s="58">
        <v>180</v>
      </c>
      <c r="D14" s="58">
        <v>6</v>
      </c>
      <c r="E14" s="58">
        <f t="shared" si="1"/>
        <v>0</v>
      </c>
      <c r="F14" s="59">
        <v>0</v>
      </c>
      <c r="G14" s="41"/>
      <c r="H14" s="41"/>
      <c r="I14" s="41"/>
      <c r="J14" s="65"/>
      <c r="K14" s="41"/>
    </row>
    <row r="15" spans="1:11" ht="12.75">
      <c r="A15" s="57" t="s">
        <v>18</v>
      </c>
      <c r="B15" s="58"/>
      <c r="C15" s="58">
        <v>1000</v>
      </c>
      <c r="D15" s="58">
        <v>2</v>
      </c>
      <c r="E15" s="58">
        <f t="shared" si="1"/>
        <v>0</v>
      </c>
      <c r="F15" s="59">
        <f t="shared" si="0"/>
        <v>0</v>
      </c>
      <c r="G15" s="41"/>
      <c r="H15" s="41"/>
      <c r="I15" s="41"/>
      <c r="J15" s="65"/>
      <c r="K15" s="41"/>
    </row>
    <row r="16" spans="1:11" ht="12.75">
      <c r="A16" s="57" t="s">
        <v>32</v>
      </c>
      <c r="B16" s="58">
        <v>1</v>
      </c>
      <c r="C16" s="58">
        <v>200</v>
      </c>
      <c r="D16" s="58">
        <v>20</v>
      </c>
      <c r="E16" s="58">
        <f t="shared" si="1"/>
        <v>4</v>
      </c>
      <c r="F16" s="59">
        <f t="shared" si="0"/>
        <v>120</v>
      </c>
      <c r="G16" s="41"/>
      <c r="H16" s="41"/>
      <c r="I16" s="41"/>
      <c r="J16" s="65"/>
      <c r="K16" s="41"/>
    </row>
    <row r="17" spans="1:11" ht="12.75">
      <c r="A17" s="57" t="s">
        <v>28</v>
      </c>
      <c r="B17" s="58"/>
      <c r="C17" s="58">
        <v>450</v>
      </c>
      <c r="D17" s="58">
        <v>24</v>
      </c>
      <c r="E17" s="58">
        <f t="shared" si="1"/>
        <v>0</v>
      </c>
      <c r="F17" s="59">
        <f t="shared" si="0"/>
        <v>0</v>
      </c>
      <c r="G17" s="41"/>
      <c r="H17" s="41"/>
      <c r="I17" s="41"/>
      <c r="J17" s="41"/>
      <c r="K17" s="41"/>
    </row>
    <row r="18" spans="1:11" ht="12.75">
      <c r="A18" s="57" t="s">
        <v>29</v>
      </c>
      <c r="B18" s="58"/>
      <c r="C18" s="58">
        <v>580</v>
      </c>
      <c r="D18" s="58">
        <v>24</v>
      </c>
      <c r="E18" s="58">
        <f t="shared" si="1"/>
        <v>0</v>
      </c>
      <c r="F18" s="59">
        <f t="shared" si="0"/>
        <v>0</v>
      </c>
      <c r="G18" s="41"/>
      <c r="H18" s="41"/>
      <c r="I18" s="41"/>
      <c r="J18" s="41"/>
      <c r="K18" s="41"/>
    </row>
    <row r="19" spans="1:11" ht="12.75">
      <c r="A19" s="57" t="s">
        <v>19</v>
      </c>
      <c r="B19" s="58">
        <v>1</v>
      </c>
      <c r="C19" s="58">
        <v>150</v>
      </c>
      <c r="D19" s="58">
        <v>4</v>
      </c>
      <c r="E19" s="58">
        <f t="shared" si="1"/>
        <v>0.6</v>
      </c>
      <c r="F19" s="59">
        <f t="shared" si="0"/>
        <v>18</v>
      </c>
      <c r="G19" s="41"/>
      <c r="H19" s="41"/>
      <c r="I19" s="41"/>
      <c r="J19" s="41"/>
      <c r="K19" s="41"/>
    </row>
    <row r="20" spans="1:11" ht="12.75">
      <c r="A20" s="57" t="s">
        <v>31</v>
      </c>
      <c r="B20" s="58"/>
      <c r="C20" s="58">
        <v>125</v>
      </c>
      <c r="D20" s="58">
        <v>0.1</v>
      </c>
      <c r="E20" s="58">
        <f t="shared" si="1"/>
        <v>0</v>
      </c>
      <c r="F20" s="59">
        <f t="shared" si="0"/>
        <v>0</v>
      </c>
      <c r="G20" s="41"/>
      <c r="H20" s="41"/>
      <c r="I20" s="41"/>
      <c r="J20" s="41"/>
      <c r="K20" s="41"/>
    </row>
    <row r="21" spans="1:11" ht="12.75">
      <c r="A21" s="57" t="s">
        <v>30</v>
      </c>
      <c r="B21" s="58"/>
      <c r="C21" s="58">
        <v>300</v>
      </c>
      <c r="D21" s="58">
        <v>0.2</v>
      </c>
      <c r="E21" s="58">
        <f t="shared" si="1"/>
        <v>0</v>
      </c>
      <c r="F21" s="59">
        <f t="shared" si="0"/>
        <v>0</v>
      </c>
      <c r="G21" s="41"/>
      <c r="H21" s="41"/>
      <c r="I21" s="41"/>
      <c r="J21" s="41"/>
      <c r="K21" s="41"/>
    </row>
    <row r="22" spans="1:11" ht="12.75">
      <c r="A22" s="57" t="s">
        <v>40</v>
      </c>
      <c r="B22" s="58"/>
      <c r="C22" s="58">
        <v>200</v>
      </c>
      <c r="D22" s="58">
        <v>1</v>
      </c>
      <c r="E22" s="58">
        <f t="shared" si="1"/>
        <v>0</v>
      </c>
      <c r="F22" s="59">
        <f t="shared" si="0"/>
        <v>0</v>
      </c>
      <c r="G22" s="41"/>
      <c r="H22" s="41"/>
      <c r="I22" s="41"/>
      <c r="J22" s="41"/>
      <c r="K22" s="41"/>
    </row>
    <row r="23" spans="1:11" ht="12.75">
      <c r="A23" s="57" t="s">
        <v>20</v>
      </c>
      <c r="B23" s="58">
        <v>1</v>
      </c>
      <c r="C23" s="58">
        <v>250</v>
      </c>
      <c r="D23" s="58">
        <v>1</v>
      </c>
      <c r="E23" s="58">
        <f t="shared" si="1"/>
        <v>0.25</v>
      </c>
      <c r="F23" s="59">
        <f t="shared" si="0"/>
        <v>7.5</v>
      </c>
      <c r="G23" s="41"/>
      <c r="H23" s="41"/>
      <c r="I23" s="41"/>
      <c r="J23" s="41"/>
      <c r="K23" s="41"/>
    </row>
    <row r="24" spans="1:11" ht="12.75">
      <c r="A24" s="57" t="s">
        <v>21</v>
      </c>
      <c r="B24" s="58">
        <v>1</v>
      </c>
      <c r="C24" s="58">
        <v>500</v>
      </c>
      <c r="D24" s="58">
        <v>0.5</v>
      </c>
      <c r="E24" s="58">
        <f t="shared" si="1"/>
        <v>0.25</v>
      </c>
      <c r="F24" s="59">
        <f t="shared" si="0"/>
        <v>7.5</v>
      </c>
      <c r="G24" s="41"/>
      <c r="H24" s="41"/>
      <c r="I24" s="41"/>
      <c r="J24" s="41"/>
      <c r="K24" s="41"/>
    </row>
    <row r="25" spans="1:11" ht="12.75">
      <c r="A25" s="57" t="s">
        <v>34</v>
      </c>
      <c r="B25" s="58"/>
      <c r="C25" s="58">
        <v>250</v>
      </c>
      <c r="D25" s="58">
        <v>2</v>
      </c>
      <c r="E25" s="58">
        <f t="shared" si="1"/>
        <v>0</v>
      </c>
      <c r="F25" s="59">
        <f t="shared" si="0"/>
        <v>0</v>
      </c>
      <c r="G25" s="41"/>
      <c r="H25" s="41"/>
      <c r="I25" s="41"/>
      <c r="J25" s="41"/>
      <c r="K25" s="41"/>
    </row>
    <row r="26" spans="1:11" ht="12.75">
      <c r="A26" s="57" t="s">
        <v>22</v>
      </c>
      <c r="B26" s="58"/>
      <c r="C26" s="58">
        <v>1450</v>
      </c>
      <c r="D26" s="58">
        <v>1</v>
      </c>
      <c r="E26" s="58">
        <f t="shared" si="1"/>
        <v>0</v>
      </c>
      <c r="F26" s="59">
        <f t="shared" si="0"/>
        <v>0</v>
      </c>
      <c r="G26" s="41"/>
      <c r="H26" s="41"/>
      <c r="I26" s="41"/>
      <c r="J26" s="41"/>
      <c r="K26" s="41"/>
    </row>
    <row r="27" spans="1:11" ht="12.75">
      <c r="A27" s="57" t="s">
        <v>23</v>
      </c>
      <c r="B27" s="58"/>
      <c r="C27" s="58">
        <v>600</v>
      </c>
      <c r="D27" s="58">
        <v>0.5</v>
      </c>
      <c r="E27" s="58">
        <f t="shared" si="1"/>
        <v>0</v>
      </c>
      <c r="F27" s="59">
        <f t="shared" si="0"/>
        <v>0</v>
      </c>
      <c r="G27" s="41"/>
      <c r="H27" s="41"/>
      <c r="I27" s="41"/>
      <c r="J27" s="41"/>
      <c r="K27" s="41"/>
    </row>
    <row r="28" spans="1:11" ht="12.75">
      <c r="A28" s="57" t="s">
        <v>24</v>
      </c>
      <c r="B28" s="58"/>
      <c r="C28" s="58">
        <v>1100</v>
      </c>
      <c r="D28" s="58">
        <v>0.2</v>
      </c>
      <c r="E28" s="58">
        <f t="shared" si="1"/>
        <v>0</v>
      </c>
      <c r="F28" s="59">
        <f t="shared" si="0"/>
        <v>0</v>
      </c>
      <c r="G28" s="41"/>
      <c r="H28" s="41"/>
      <c r="I28" s="41"/>
      <c r="J28" s="41"/>
      <c r="K28" s="41"/>
    </row>
    <row r="29" spans="1:11" ht="12.75">
      <c r="A29" s="57" t="s">
        <v>25</v>
      </c>
      <c r="B29" s="58"/>
      <c r="C29" s="58">
        <v>350</v>
      </c>
      <c r="D29" s="58">
        <v>8</v>
      </c>
      <c r="E29" s="58">
        <f t="shared" si="1"/>
        <v>0</v>
      </c>
      <c r="F29" s="59">
        <f>E29*30</f>
        <v>0</v>
      </c>
      <c r="G29" s="41"/>
      <c r="H29" s="41"/>
      <c r="I29" s="41"/>
      <c r="J29" s="41"/>
      <c r="K29" s="41"/>
    </row>
    <row r="30" spans="1:11" ht="12.75">
      <c r="A30" s="60" t="s">
        <v>47</v>
      </c>
      <c r="B30" s="61">
        <v>1</v>
      </c>
      <c r="C30" s="61">
        <v>1200</v>
      </c>
      <c r="D30" s="61">
        <v>2</v>
      </c>
      <c r="E30" s="58">
        <f t="shared" si="1"/>
        <v>2.4</v>
      </c>
      <c r="F30" s="59">
        <f t="shared" si="0"/>
        <v>72</v>
      </c>
      <c r="G30" s="41"/>
      <c r="H30" s="41"/>
      <c r="I30" s="41"/>
      <c r="J30" s="41"/>
      <c r="K30" s="41"/>
    </row>
    <row r="31" spans="1:11" ht="12.75">
      <c r="A31" s="60" t="s">
        <v>52</v>
      </c>
      <c r="B31" s="61"/>
      <c r="C31" s="61">
        <v>210</v>
      </c>
      <c r="D31" s="61">
        <v>2</v>
      </c>
      <c r="E31" s="58">
        <f t="shared" si="1"/>
        <v>0</v>
      </c>
      <c r="F31" s="59">
        <f t="shared" si="0"/>
        <v>0</v>
      </c>
      <c r="G31" s="41"/>
      <c r="H31" s="41"/>
      <c r="I31" s="41"/>
      <c r="J31" s="41"/>
      <c r="K31" s="41"/>
    </row>
    <row r="32" spans="1:11" ht="12.75">
      <c r="A32" s="60" t="s">
        <v>53</v>
      </c>
      <c r="B32" s="61"/>
      <c r="C32" s="61">
        <v>350</v>
      </c>
      <c r="D32" s="61">
        <v>2</v>
      </c>
      <c r="E32" s="58">
        <f t="shared" si="1"/>
        <v>0</v>
      </c>
      <c r="F32" s="59">
        <f t="shared" si="0"/>
        <v>0</v>
      </c>
      <c r="G32" s="41"/>
      <c r="H32" s="41"/>
      <c r="I32" s="41"/>
      <c r="J32" s="41"/>
      <c r="K32" s="41"/>
    </row>
    <row r="33" spans="1:11" ht="12.75">
      <c r="A33" s="60" t="s">
        <v>54</v>
      </c>
      <c r="B33" s="61"/>
      <c r="C33" s="61">
        <v>1500</v>
      </c>
      <c r="D33" s="61">
        <v>2</v>
      </c>
      <c r="E33" s="58">
        <f t="shared" si="1"/>
        <v>0</v>
      </c>
      <c r="F33" s="59">
        <f t="shared" si="0"/>
        <v>0</v>
      </c>
      <c r="G33" s="41"/>
      <c r="H33" s="41"/>
      <c r="I33" s="41"/>
      <c r="J33" s="41"/>
      <c r="K33" s="41"/>
    </row>
    <row r="34" spans="1:11" ht="13.5" customHeight="1">
      <c r="A34" s="60" t="s">
        <v>48</v>
      </c>
      <c r="B34" s="61">
        <v>1</v>
      </c>
      <c r="C34" s="61">
        <v>150</v>
      </c>
      <c r="D34" s="61">
        <v>4</v>
      </c>
      <c r="E34" s="58">
        <f t="shared" si="1"/>
        <v>0.6</v>
      </c>
      <c r="F34" s="59">
        <f t="shared" si="0"/>
        <v>18</v>
      </c>
      <c r="G34" s="41"/>
      <c r="H34" s="41"/>
      <c r="I34" s="41"/>
      <c r="J34" s="41"/>
      <c r="K34" s="41"/>
    </row>
    <row r="35" spans="1:11" ht="12.75">
      <c r="A35" s="60" t="s">
        <v>44</v>
      </c>
      <c r="B35" s="61"/>
      <c r="C35" s="61">
        <v>800</v>
      </c>
      <c r="D35" s="61">
        <v>1</v>
      </c>
      <c r="E35" s="58">
        <f t="shared" si="1"/>
        <v>0</v>
      </c>
      <c r="F35" s="59">
        <f t="shared" si="0"/>
        <v>0</v>
      </c>
      <c r="G35" s="41"/>
      <c r="H35" s="41"/>
      <c r="I35" s="41"/>
      <c r="J35" s="41"/>
      <c r="K35" s="41"/>
    </row>
    <row r="36" spans="1:11" ht="12.75">
      <c r="A36" s="60" t="s">
        <v>41</v>
      </c>
      <c r="B36" s="61"/>
      <c r="C36" s="61">
        <v>1250</v>
      </c>
      <c r="D36" s="61">
        <v>3</v>
      </c>
      <c r="E36" s="58">
        <f t="shared" si="1"/>
        <v>0</v>
      </c>
      <c r="F36" s="59">
        <f t="shared" si="0"/>
        <v>0</v>
      </c>
      <c r="G36" s="41"/>
      <c r="H36" s="41"/>
      <c r="I36" s="41"/>
      <c r="J36" s="41"/>
      <c r="K36" s="41"/>
    </row>
    <row r="37" spans="1:11" ht="12.75">
      <c r="A37" s="60" t="s">
        <v>42</v>
      </c>
      <c r="B37" s="61"/>
      <c r="C37" s="61">
        <v>1850</v>
      </c>
      <c r="D37" s="61">
        <v>24</v>
      </c>
      <c r="E37" s="58">
        <f t="shared" si="1"/>
        <v>0</v>
      </c>
      <c r="F37" s="59">
        <f t="shared" si="0"/>
        <v>0</v>
      </c>
      <c r="G37" s="41"/>
      <c r="H37" s="41"/>
      <c r="I37" s="41"/>
      <c r="J37" s="41"/>
      <c r="K37" s="41"/>
    </row>
    <row r="38" spans="1:11" ht="12.75">
      <c r="A38" s="60" t="s">
        <v>56</v>
      </c>
      <c r="B38" s="61"/>
      <c r="C38" s="61">
        <v>5000</v>
      </c>
      <c r="D38" s="61">
        <v>24</v>
      </c>
      <c r="E38" s="58">
        <f t="shared" si="1"/>
        <v>0</v>
      </c>
      <c r="F38" s="59">
        <f>E38*30</f>
        <v>0</v>
      </c>
      <c r="G38" s="41"/>
      <c r="H38" s="41"/>
      <c r="I38" s="41"/>
      <c r="J38" s="41"/>
      <c r="K38" s="41"/>
    </row>
    <row r="39" spans="1:11" ht="12.75">
      <c r="A39" s="60" t="s">
        <v>57</v>
      </c>
      <c r="B39" s="61"/>
      <c r="C39" s="61">
        <v>400</v>
      </c>
      <c r="D39" s="61">
        <v>10</v>
      </c>
      <c r="E39" s="58">
        <f t="shared" si="1"/>
        <v>0</v>
      </c>
      <c r="F39" s="59">
        <f>E39*30</f>
        <v>0</v>
      </c>
      <c r="G39" s="41"/>
      <c r="H39" s="41"/>
      <c r="I39" s="41"/>
      <c r="J39" s="41"/>
      <c r="K39" s="41"/>
    </row>
    <row r="40" spans="1:11" ht="12.75">
      <c r="A40" s="60"/>
      <c r="B40" s="61"/>
      <c r="C40" s="61"/>
      <c r="D40" s="61"/>
      <c r="E40" s="58">
        <f t="shared" si="1"/>
        <v>0</v>
      </c>
      <c r="F40" s="59"/>
      <c r="G40" s="41"/>
      <c r="H40" s="41"/>
      <c r="I40" s="41"/>
      <c r="J40" s="41"/>
      <c r="K40" s="41"/>
    </row>
    <row r="41" spans="1:11" ht="12.75">
      <c r="A41" s="60"/>
      <c r="B41" s="61"/>
      <c r="C41" s="61"/>
      <c r="D41" s="61"/>
      <c r="E41" s="58">
        <f t="shared" si="1"/>
        <v>0</v>
      </c>
      <c r="F41" s="59"/>
      <c r="G41" s="41"/>
      <c r="H41" s="41"/>
      <c r="I41" s="41"/>
      <c r="J41" s="41"/>
      <c r="K41" s="41"/>
    </row>
    <row r="42" spans="1:11" ht="12.75">
      <c r="A42" s="60"/>
      <c r="B42" s="61"/>
      <c r="C42" s="61"/>
      <c r="D42" s="61"/>
      <c r="E42" s="58">
        <f t="shared" si="1"/>
        <v>0</v>
      </c>
      <c r="F42" s="59"/>
      <c r="G42" s="41"/>
      <c r="H42" s="41"/>
      <c r="I42" s="41"/>
      <c r="J42" s="41"/>
      <c r="K42" s="41"/>
    </row>
    <row r="43" spans="1:11" ht="12.75">
      <c r="A43" s="60"/>
      <c r="B43" s="61"/>
      <c r="C43" s="61"/>
      <c r="D43" s="61"/>
      <c r="E43" s="58">
        <f t="shared" si="1"/>
        <v>0</v>
      </c>
      <c r="F43" s="59"/>
      <c r="G43" s="41"/>
      <c r="H43" s="41"/>
      <c r="I43" s="41"/>
      <c r="J43" s="41"/>
      <c r="K43" s="41"/>
    </row>
    <row r="44" spans="1:11" ht="12.75">
      <c r="A44" s="60"/>
      <c r="B44" s="61"/>
      <c r="C44" s="61"/>
      <c r="D44" s="61"/>
      <c r="E44" s="58">
        <f t="shared" si="1"/>
        <v>0</v>
      </c>
      <c r="F44" s="59"/>
      <c r="G44" s="41"/>
      <c r="H44" s="41"/>
      <c r="I44" s="41"/>
      <c r="J44" s="41"/>
      <c r="K44" s="41"/>
    </row>
    <row r="45" spans="1:11" ht="12.75">
      <c r="A45" s="60" t="s">
        <v>43</v>
      </c>
      <c r="B45" s="61"/>
      <c r="C45" s="61">
        <v>2820</v>
      </c>
      <c r="D45" s="61">
        <v>3</v>
      </c>
      <c r="E45" s="58">
        <f t="shared" si="1"/>
        <v>0</v>
      </c>
      <c r="F45" s="59">
        <f t="shared" si="0"/>
        <v>0</v>
      </c>
      <c r="G45" s="41"/>
      <c r="H45" s="41"/>
      <c r="I45" s="41"/>
      <c r="J45" s="41"/>
      <c r="K45" s="41"/>
    </row>
    <row r="46" spans="1:11" ht="13.5" thickBot="1">
      <c r="A46" s="62" t="s">
        <v>26</v>
      </c>
      <c r="B46" s="63"/>
      <c r="C46" s="63"/>
      <c r="D46" s="63"/>
      <c r="E46" s="63"/>
      <c r="F46" s="64">
        <f>SUM(F10:F45)</f>
        <v>271.8</v>
      </c>
      <c r="G46" s="41"/>
      <c r="H46" s="41"/>
      <c r="I46" s="41"/>
      <c r="J46" s="41"/>
      <c r="K46" s="41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D11" sqref="D11"/>
    </sheetView>
  </sheetViews>
  <sheetFormatPr defaultColWidth="11.421875" defaultRowHeight="12.75" outlineLevelCol="1"/>
  <cols>
    <col min="1" max="1" width="21.8515625" style="0" customWidth="1"/>
    <col min="2" max="2" width="11.28125" style="0" customWidth="1"/>
    <col min="3" max="3" width="12.140625" style="0" customWidth="1" outlineLevel="1"/>
    <col min="4" max="4" width="8.28125" style="0" customWidth="1" outlineLevel="1"/>
    <col min="5" max="5" width="7.7109375" style="0" customWidth="1" outlineLevel="1"/>
    <col min="6" max="6" width="10.28125" style="0" customWidth="1"/>
    <col min="7" max="7" width="8.140625" style="0" customWidth="1"/>
    <col min="8" max="8" width="4.28125" style="0" customWidth="1"/>
    <col min="9" max="9" width="5.28125" style="0" customWidth="1"/>
    <col min="10" max="10" width="10.7109375" style="0" customWidth="1"/>
    <col min="11" max="11" width="8.00390625" style="0" customWidth="1"/>
    <col min="12" max="12" width="6.57421875" style="0" customWidth="1"/>
    <col min="13" max="13" width="7.140625" style="0" customWidth="1" outlineLevel="1"/>
    <col min="14" max="14" width="6.140625" style="0" customWidth="1" outlineLevel="1"/>
    <col min="15" max="15" width="8.421875" style="0" customWidth="1" outlineLevel="1"/>
    <col min="16" max="16" width="8.421875" style="0" bestFit="1" customWidth="1" outlineLevel="1"/>
    <col min="17" max="17" width="6.28125" style="0" hidden="1" customWidth="1" outlineLevel="1"/>
    <col min="18" max="18" width="7.28125" style="0" customWidth="1" outlineLevel="1"/>
    <col min="19" max="19" width="6.140625" style="0" customWidth="1" outlineLevel="1"/>
    <col min="20" max="20" width="5.28125" style="0" customWidth="1" outlineLevel="1"/>
  </cols>
  <sheetData>
    <row r="1" spans="1:15" ht="12.75">
      <c r="A1" s="34" t="s">
        <v>38</v>
      </c>
      <c r="B1" s="34" t="s">
        <v>0</v>
      </c>
      <c r="C1" s="34" t="s">
        <v>1</v>
      </c>
      <c r="D1" s="34" t="s">
        <v>2</v>
      </c>
      <c r="E1" s="34" t="s">
        <v>3</v>
      </c>
      <c r="F1" s="34">
        <v>1000</v>
      </c>
      <c r="G1" s="34" t="s">
        <v>4</v>
      </c>
      <c r="H1" s="34" t="s">
        <v>11</v>
      </c>
      <c r="I1" s="34" t="s">
        <v>12</v>
      </c>
      <c r="J1" s="34" t="s">
        <v>36</v>
      </c>
      <c r="K1" s="35"/>
      <c r="L1" s="2"/>
      <c r="M1" s="2"/>
      <c r="N1" s="2"/>
      <c r="O1" s="2"/>
    </row>
    <row r="2" spans="1:11" ht="13.5" thickBot="1">
      <c r="A2" s="36" t="s">
        <v>37</v>
      </c>
      <c r="B2" s="37">
        <f>G7</f>
        <v>1.1333333333333333</v>
      </c>
      <c r="C2" s="38">
        <v>220</v>
      </c>
      <c r="D2" s="38">
        <v>1.732</v>
      </c>
      <c r="E2" s="38">
        <v>0.97</v>
      </c>
      <c r="F2" s="38">
        <v>1000</v>
      </c>
      <c r="G2" s="38">
        <v>24</v>
      </c>
      <c r="H2" s="38">
        <v>30</v>
      </c>
      <c r="I2" s="39">
        <v>1</v>
      </c>
      <c r="J2" s="40">
        <f>(B2*C2)/F2*D2*E2*G2*H2*I2</f>
        <v>301.60078079999994</v>
      </c>
      <c r="K2" s="41"/>
    </row>
    <row r="3" spans="1:15" ht="16.5" thickBot="1">
      <c r="A3" s="36" t="s">
        <v>39</v>
      </c>
      <c r="B3" s="42">
        <f>F7</f>
        <v>3.4</v>
      </c>
      <c r="C3" s="43">
        <v>125</v>
      </c>
      <c r="D3" s="44"/>
      <c r="E3" s="44" t="s">
        <v>55</v>
      </c>
      <c r="F3" s="45"/>
      <c r="G3" s="46"/>
      <c r="H3" s="44"/>
      <c r="I3" s="44"/>
      <c r="J3" s="47">
        <f>(B3*C3)/F2*G2*H2*I2</f>
        <v>306</v>
      </c>
      <c r="K3" s="41"/>
      <c r="M3" s="4"/>
      <c r="N3" s="4"/>
      <c r="O3" s="4"/>
    </row>
    <row r="4" spans="1:11" ht="12.75">
      <c r="A4" s="41"/>
      <c r="B4" s="41"/>
      <c r="C4" s="41"/>
      <c r="D4" s="41"/>
      <c r="E4" s="41"/>
      <c r="F4" s="41"/>
      <c r="G4" s="48"/>
      <c r="H4" s="41"/>
      <c r="I4" s="41"/>
      <c r="J4" s="41"/>
      <c r="K4" s="41"/>
    </row>
    <row r="5" spans="1:11" ht="12.75">
      <c r="A5" s="41"/>
      <c r="B5" s="49" t="s">
        <v>45</v>
      </c>
      <c r="C5" s="41"/>
      <c r="D5" s="41"/>
      <c r="E5" s="41"/>
      <c r="F5" s="41"/>
      <c r="G5" s="41"/>
      <c r="H5" s="41"/>
      <c r="I5" s="41"/>
      <c r="J5" s="41"/>
      <c r="K5" s="41"/>
    </row>
    <row r="6" spans="1:11" ht="15.75">
      <c r="A6" s="34" t="s">
        <v>5</v>
      </c>
      <c r="B6" s="34" t="s">
        <v>6</v>
      </c>
      <c r="C6" s="34" t="s">
        <v>7</v>
      </c>
      <c r="D6" s="34" t="s">
        <v>8</v>
      </c>
      <c r="E6" s="34" t="s">
        <v>9</v>
      </c>
      <c r="F6" s="34" t="s">
        <v>46</v>
      </c>
      <c r="G6" s="50" t="s">
        <v>10</v>
      </c>
      <c r="H6" s="41"/>
      <c r="I6" s="41"/>
      <c r="J6" s="41"/>
      <c r="K6" s="41"/>
    </row>
    <row r="7" spans="1:11" ht="15.75">
      <c r="A7" s="51">
        <v>3.4</v>
      </c>
      <c r="B7" s="51"/>
      <c r="C7" s="51"/>
      <c r="D7" s="51"/>
      <c r="E7" s="51"/>
      <c r="F7" s="51">
        <f>A7+B7+C7</f>
        <v>3.4</v>
      </c>
      <c r="G7" s="52">
        <f>(A7+B7+C7)/3</f>
        <v>1.1333333333333333</v>
      </c>
      <c r="H7" s="41"/>
      <c r="I7" s="41"/>
      <c r="J7" s="41"/>
      <c r="K7" s="41"/>
    </row>
    <row r="8" spans="1:11" ht="13.5" thickBot="1">
      <c r="A8" s="44"/>
      <c r="B8" s="44"/>
      <c r="C8" s="44"/>
      <c r="D8" s="44"/>
      <c r="E8" s="44"/>
      <c r="F8" s="44"/>
      <c r="G8" s="41"/>
      <c r="H8" s="41"/>
      <c r="I8" s="41"/>
      <c r="J8" s="41"/>
      <c r="K8" s="41"/>
    </row>
    <row r="9" spans="1:11" ht="25.5">
      <c r="A9" s="53" t="s">
        <v>13</v>
      </c>
      <c r="B9" s="54" t="s">
        <v>16</v>
      </c>
      <c r="C9" s="54" t="s">
        <v>33</v>
      </c>
      <c r="D9" s="55" t="s">
        <v>14</v>
      </c>
      <c r="E9" s="55" t="s">
        <v>49</v>
      </c>
      <c r="F9" s="56" t="s">
        <v>15</v>
      </c>
      <c r="G9" s="41"/>
      <c r="H9" s="41"/>
      <c r="I9" s="41"/>
      <c r="J9" s="41"/>
      <c r="K9" s="41"/>
    </row>
    <row r="10" spans="1:11" ht="12.75">
      <c r="A10" s="57" t="s">
        <v>17</v>
      </c>
      <c r="B10" s="58"/>
      <c r="C10" s="58">
        <v>60</v>
      </c>
      <c r="D10" s="58">
        <v>4</v>
      </c>
      <c r="E10" s="58">
        <f>B10*C10*D10/1000</f>
        <v>0</v>
      </c>
      <c r="F10" s="59">
        <f>E10*30</f>
        <v>0</v>
      </c>
      <c r="G10" s="41"/>
      <c r="H10" s="41"/>
      <c r="I10" s="41"/>
      <c r="J10" s="41"/>
      <c r="K10" s="41"/>
    </row>
    <row r="11" spans="1:11" ht="12.75">
      <c r="A11" s="57" t="s">
        <v>27</v>
      </c>
      <c r="B11" s="58">
        <v>4</v>
      </c>
      <c r="C11" s="58">
        <v>100</v>
      </c>
      <c r="D11" s="58">
        <v>8</v>
      </c>
      <c r="E11" s="58">
        <f>B11*C11*D11/1000</f>
        <v>3.2</v>
      </c>
      <c r="F11" s="59">
        <f aca="true" t="shared" si="0" ref="F11:F45">E11*30</f>
        <v>96</v>
      </c>
      <c r="G11" s="41"/>
      <c r="H11" s="41"/>
      <c r="I11" s="41"/>
      <c r="J11" s="41"/>
      <c r="K11" s="41"/>
    </row>
    <row r="12" spans="1:11" ht="12.75">
      <c r="A12" s="57" t="s">
        <v>35</v>
      </c>
      <c r="B12" s="58"/>
      <c r="C12" s="58">
        <v>25</v>
      </c>
      <c r="D12" s="58">
        <v>17</v>
      </c>
      <c r="E12" s="58">
        <f aca="true" t="shared" si="1" ref="E12:E45">B12*C12*D12/1000</f>
        <v>0</v>
      </c>
      <c r="F12" s="59">
        <f>E12*30</f>
        <v>0</v>
      </c>
      <c r="G12" s="41"/>
      <c r="H12" s="41"/>
      <c r="I12" s="41"/>
      <c r="J12" s="65"/>
      <c r="K12" s="41"/>
    </row>
    <row r="13" spans="1:11" ht="12.75">
      <c r="A13" s="57" t="s">
        <v>50</v>
      </c>
      <c r="B13" s="58"/>
      <c r="C13" s="58">
        <v>90</v>
      </c>
      <c r="D13" s="58">
        <v>17</v>
      </c>
      <c r="E13" s="58">
        <f t="shared" si="1"/>
        <v>0</v>
      </c>
      <c r="F13" s="59">
        <f>E13*30</f>
        <v>0</v>
      </c>
      <c r="G13" s="41"/>
      <c r="H13" s="41"/>
      <c r="I13" s="41"/>
      <c r="J13" s="65"/>
      <c r="K13" s="41"/>
    </row>
    <row r="14" spans="1:11" ht="12.75">
      <c r="A14" s="57" t="s">
        <v>51</v>
      </c>
      <c r="B14" s="58"/>
      <c r="C14" s="58">
        <v>180</v>
      </c>
      <c r="D14" s="58">
        <v>6</v>
      </c>
      <c r="E14" s="58">
        <f t="shared" si="1"/>
        <v>0</v>
      </c>
      <c r="F14" s="59">
        <v>0</v>
      </c>
      <c r="G14" s="41"/>
      <c r="H14" s="41"/>
      <c r="I14" s="41"/>
      <c r="J14" s="65"/>
      <c r="K14" s="41"/>
    </row>
    <row r="15" spans="1:11" ht="12.75">
      <c r="A15" s="57" t="s">
        <v>18</v>
      </c>
      <c r="B15" s="58"/>
      <c r="C15" s="58">
        <v>1000</v>
      </c>
      <c r="D15" s="58">
        <v>2</v>
      </c>
      <c r="E15" s="58">
        <f t="shared" si="1"/>
        <v>0</v>
      </c>
      <c r="F15" s="59">
        <f t="shared" si="0"/>
        <v>0</v>
      </c>
      <c r="G15" s="41"/>
      <c r="H15" s="41"/>
      <c r="I15" s="41"/>
      <c r="J15" s="65"/>
      <c r="K15" s="41"/>
    </row>
    <row r="16" spans="1:11" ht="12.75">
      <c r="A16" s="57" t="s">
        <v>32</v>
      </c>
      <c r="B16" s="58">
        <v>1</v>
      </c>
      <c r="C16" s="58">
        <v>200</v>
      </c>
      <c r="D16" s="58">
        <v>20</v>
      </c>
      <c r="E16" s="58">
        <f t="shared" si="1"/>
        <v>4</v>
      </c>
      <c r="F16" s="59">
        <f t="shared" si="0"/>
        <v>120</v>
      </c>
      <c r="G16" s="41"/>
      <c r="H16" s="41"/>
      <c r="I16" s="41"/>
      <c r="J16" s="65"/>
      <c r="K16" s="41"/>
    </row>
    <row r="17" spans="1:11" ht="12.75">
      <c r="A17" s="57" t="s">
        <v>28</v>
      </c>
      <c r="B17" s="58"/>
      <c r="C17" s="58">
        <v>450</v>
      </c>
      <c r="D17" s="58">
        <v>24</v>
      </c>
      <c r="E17" s="58">
        <f t="shared" si="1"/>
        <v>0</v>
      </c>
      <c r="F17" s="59">
        <f t="shared" si="0"/>
        <v>0</v>
      </c>
      <c r="G17" s="41"/>
      <c r="H17" s="41"/>
      <c r="I17" s="41"/>
      <c r="J17" s="41"/>
      <c r="K17" s="41"/>
    </row>
    <row r="18" spans="1:11" ht="12.75">
      <c r="A18" s="57" t="s">
        <v>29</v>
      </c>
      <c r="B18" s="58"/>
      <c r="C18" s="58">
        <v>580</v>
      </c>
      <c r="D18" s="58">
        <v>24</v>
      </c>
      <c r="E18" s="58">
        <f t="shared" si="1"/>
        <v>0</v>
      </c>
      <c r="F18" s="59">
        <f t="shared" si="0"/>
        <v>0</v>
      </c>
      <c r="G18" s="41"/>
      <c r="H18" s="41"/>
      <c r="I18" s="41"/>
      <c r="J18" s="41"/>
      <c r="K18" s="41"/>
    </row>
    <row r="19" spans="1:11" ht="12.75">
      <c r="A19" s="57" t="s">
        <v>19</v>
      </c>
      <c r="B19" s="58"/>
      <c r="C19" s="58">
        <v>150</v>
      </c>
      <c r="D19" s="58">
        <v>4</v>
      </c>
      <c r="E19" s="58">
        <f t="shared" si="1"/>
        <v>0</v>
      </c>
      <c r="F19" s="59">
        <f t="shared" si="0"/>
        <v>0</v>
      </c>
      <c r="G19" s="41"/>
      <c r="H19" s="41"/>
      <c r="I19" s="41"/>
      <c r="J19" s="41"/>
      <c r="K19" s="41"/>
    </row>
    <row r="20" spans="1:11" ht="12.75">
      <c r="A20" s="57" t="s">
        <v>31</v>
      </c>
      <c r="B20" s="58"/>
      <c r="C20" s="58">
        <v>125</v>
      </c>
      <c r="D20" s="58">
        <v>0.1</v>
      </c>
      <c r="E20" s="58">
        <f t="shared" si="1"/>
        <v>0</v>
      </c>
      <c r="F20" s="59">
        <f t="shared" si="0"/>
        <v>0</v>
      </c>
      <c r="G20" s="41"/>
      <c r="H20" s="41"/>
      <c r="I20" s="41"/>
      <c r="J20" s="41"/>
      <c r="K20" s="41"/>
    </row>
    <row r="21" spans="1:11" ht="12.75">
      <c r="A21" s="57" t="s">
        <v>30</v>
      </c>
      <c r="B21" s="58"/>
      <c r="C21" s="58">
        <v>300</v>
      </c>
      <c r="D21" s="58">
        <v>0.2</v>
      </c>
      <c r="E21" s="58">
        <f t="shared" si="1"/>
        <v>0</v>
      </c>
      <c r="F21" s="59">
        <f t="shared" si="0"/>
        <v>0</v>
      </c>
      <c r="G21" s="41"/>
      <c r="H21" s="41"/>
      <c r="I21" s="41"/>
      <c r="J21" s="41"/>
      <c r="K21" s="41"/>
    </row>
    <row r="22" spans="1:11" ht="12.75">
      <c r="A22" s="57" t="s">
        <v>40</v>
      </c>
      <c r="B22" s="58"/>
      <c r="C22" s="58">
        <v>200</v>
      </c>
      <c r="D22" s="58">
        <v>1</v>
      </c>
      <c r="E22" s="58">
        <f t="shared" si="1"/>
        <v>0</v>
      </c>
      <c r="F22" s="59">
        <f t="shared" si="0"/>
        <v>0</v>
      </c>
      <c r="G22" s="41"/>
      <c r="H22" s="41"/>
      <c r="I22" s="41"/>
      <c r="J22" s="41"/>
      <c r="K22" s="41"/>
    </row>
    <row r="23" spans="1:11" ht="12.75">
      <c r="A23" s="57" t="s">
        <v>20</v>
      </c>
      <c r="B23" s="58"/>
      <c r="C23" s="58">
        <v>250</v>
      </c>
      <c r="D23" s="58">
        <v>1</v>
      </c>
      <c r="E23" s="58">
        <f t="shared" si="1"/>
        <v>0</v>
      </c>
      <c r="F23" s="59">
        <f t="shared" si="0"/>
        <v>0</v>
      </c>
      <c r="G23" s="41"/>
      <c r="H23" s="41"/>
      <c r="I23" s="41"/>
      <c r="J23" s="41"/>
      <c r="K23" s="41"/>
    </row>
    <row r="24" spans="1:11" ht="12.75">
      <c r="A24" s="57" t="s">
        <v>21</v>
      </c>
      <c r="B24" s="58"/>
      <c r="C24" s="58">
        <v>500</v>
      </c>
      <c r="D24" s="58">
        <v>0.5</v>
      </c>
      <c r="E24" s="58">
        <f t="shared" si="1"/>
        <v>0</v>
      </c>
      <c r="F24" s="59">
        <f t="shared" si="0"/>
        <v>0</v>
      </c>
      <c r="G24" s="41"/>
      <c r="H24" s="41"/>
      <c r="I24" s="41"/>
      <c r="J24" s="41"/>
      <c r="K24" s="41"/>
    </row>
    <row r="25" spans="1:11" ht="12.75">
      <c r="A25" s="57" t="s">
        <v>34</v>
      </c>
      <c r="B25" s="58"/>
      <c r="C25" s="58">
        <v>250</v>
      </c>
      <c r="D25" s="58">
        <v>2</v>
      </c>
      <c r="E25" s="58">
        <f t="shared" si="1"/>
        <v>0</v>
      </c>
      <c r="F25" s="59">
        <f t="shared" si="0"/>
        <v>0</v>
      </c>
      <c r="G25" s="41"/>
      <c r="H25" s="41"/>
      <c r="I25" s="41"/>
      <c r="J25" s="41"/>
      <c r="K25" s="41"/>
    </row>
    <row r="26" spans="1:11" ht="12.75">
      <c r="A26" s="57" t="s">
        <v>22</v>
      </c>
      <c r="B26" s="58"/>
      <c r="C26" s="58">
        <v>1450</v>
      </c>
      <c r="D26" s="58">
        <v>1</v>
      </c>
      <c r="E26" s="58">
        <f t="shared" si="1"/>
        <v>0</v>
      </c>
      <c r="F26" s="59">
        <f t="shared" si="0"/>
        <v>0</v>
      </c>
      <c r="G26" s="41"/>
      <c r="H26" s="41"/>
      <c r="I26" s="41"/>
      <c r="J26" s="41"/>
      <c r="K26" s="41"/>
    </row>
    <row r="27" spans="1:11" ht="12.75">
      <c r="A27" s="57" t="s">
        <v>23</v>
      </c>
      <c r="B27" s="58"/>
      <c r="C27" s="58">
        <v>600</v>
      </c>
      <c r="D27" s="58">
        <v>0.5</v>
      </c>
      <c r="E27" s="58">
        <f t="shared" si="1"/>
        <v>0</v>
      </c>
      <c r="F27" s="59">
        <f t="shared" si="0"/>
        <v>0</v>
      </c>
      <c r="G27" s="41"/>
      <c r="H27" s="41"/>
      <c r="I27" s="41"/>
      <c r="J27" s="41"/>
      <c r="K27" s="41"/>
    </row>
    <row r="28" spans="1:11" ht="12.75">
      <c r="A28" s="57" t="s">
        <v>24</v>
      </c>
      <c r="B28" s="58"/>
      <c r="C28" s="58">
        <v>1100</v>
      </c>
      <c r="D28" s="58">
        <v>0.2</v>
      </c>
      <c r="E28" s="58">
        <f t="shared" si="1"/>
        <v>0</v>
      </c>
      <c r="F28" s="59">
        <f t="shared" si="0"/>
        <v>0</v>
      </c>
      <c r="G28" s="41"/>
      <c r="H28" s="41"/>
      <c r="I28" s="41"/>
      <c r="J28" s="41"/>
      <c r="K28" s="41"/>
    </row>
    <row r="29" spans="1:11" ht="12.75">
      <c r="A29" s="57" t="s">
        <v>25</v>
      </c>
      <c r="B29" s="58"/>
      <c r="C29" s="58">
        <v>350</v>
      </c>
      <c r="D29" s="58">
        <v>8</v>
      </c>
      <c r="E29" s="58">
        <f t="shared" si="1"/>
        <v>0</v>
      </c>
      <c r="F29" s="59">
        <f>E29*30</f>
        <v>0</v>
      </c>
      <c r="G29" s="41"/>
      <c r="H29" s="41"/>
      <c r="I29" s="41"/>
      <c r="J29" s="41"/>
      <c r="K29" s="41"/>
    </row>
    <row r="30" spans="1:11" ht="12.75">
      <c r="A30" s="60" t="s">
        <v>47</v>
      </c>
      <c r="B30" s="61">
        <v>1</v>
      </c>
      <c r="C30" s="61">
        <v>1200</v>
      </c>
      <c r="D30" s="61">
        <v>2</v>
      </c>
      <c r="E30" s="58">
        <f t="shared" si="1"/>
        <v>2.4</v>
      </c>
      <c r="F30" s="59">
        <f t="shared" si="0"/>
        <v>72</v>
      </c>
      <c r="G30" s="41"/>
      <c r="H30" s="41"/>
      <c r="I30" s="41"/>
      <c r="J30" s="41"/>
      <c r="K30" s="41"/>
    </row>
    <row r="31" spans="1:11" ht="12.75">
      <c r="A31" s="60" t="s">
        <v>52</v>
      </c>
      <c r="B31" s="61"/>
      <c r="C31" s="61">
        <v>210</v>
      </c>
      <c r="D31" s="61">
        <v>2</v>
      </c>
      <c r="E31" s="58">
        <f t="shared" si="1"/>
        <v>0</v>
      </c>
      <c r="F31" s="59">
        <f t="shared" si="0"/>
        <v>0</v>
      </c>
      <c r="G31" s="41"/>
      <c r="H31" s="41"/>
      <c r="I31" s="41"/>
      <c r="J31" s="41"/>
      <c r="K31" s="41"/>
    </row>
    <row r="32" spans="1:11" ht="12.75">
      <c r="A32" s="60" t="s">
        <v>53</v>
      </c>
      <c r="B32" s="61"/>
      <c r="C32" s="61">
        <v>350</v>
      </c>
      <c r="D32" s="61">
        <v>2</v>
      </c>
      <c r="E32" s="58">
        <f t="shared" si="1"/>
        <v>0</v>
      </c>
      <c r="F32" s="59">
        <f t="shared" si="0"/>
        <v>0</v>
      </c>
      <c r="G32" s="41"/>
      <c r="H32" s="41"/>
      <c r="I32" s="41"/>
      <c r="J32" s="41"/>
      <c r="K32" s="41"/>
    </row>
    <row r="33" spans="1:11" ht="12.75">
      <c r="A33" s="60" t="s">
        <v>54</v>
      </c>
      <c r="B33" s="61"/>
      <c r="C33" s="61">
        <v>1500</v>
      </c>
      <c r="D33" s="61">
        <v>2</v>
      </c>
      <c r="E33" s="58">
        <f t="shared" si="1"/>
        <v>0</v>
      </c>
      <c r="F33" s="59">
        <f t="shared" si="0"/>
        <v>0</v>
      </c>
      <c r="G33" s="41"/>
      <c r="H33" s="41"/>
      <c r="I33" s="41"/>
      <c r="J33" s="41"/>
      <c r="K33" s="41"/>
    </row>
    <row r="34" spans="1:11" ht="13.5" customHeight="1">
      <c r="A34" s="60" t="s">
        <v>48</v>
      </c>
      <c r="B34" s="61">
        <v>1</v>
      </c>
      <c r="C34" s="61">
        <v>150</v>
      </c>
      <c r="D34" s="61">
        <v>4</v>
      </c>
      <c r="E34" s="58">
        <f t="shared" si="1"/>
        <v>0.6</v>
      </c>
      <c r="F34" s="59">
        <f t="shared" si="0"/>
        <v>18</v>
      </c>
      <c r="G34" s="41"/>
      <c r="H34" s="41"/>
      <c r="I34" s="41"/>
      <c r="J34" s="41"/>
      <c r="K34" s="41"/>
    </row>
    <row r="35" spans="1:11" ht="12.75">
      <c r="A35" s="60" t="s">
        <v>44</v>
      </c>
      <c r="B35" s="61"/>
      <c r="C35" s="61">
        <v>800</v>
      </c>
      <c r="D35" s="61">
        <v>1</v>
      </c>
      <c r="E35" s="58">
        <f t="shared" si="1"/>
        <v>0</v>
      </c>
      <c r="F35" s="59">
        <f t="shared" si="0"/>
        <v>0</v>
      </c>
      <c r="G35" s="41"/>
      <c r="H35" s="41"/>
      <c r="I35" s="41"/>
      <c r="J35" s="41"/>
      <c r="K35" s="41"/>
    </row>
    <row r="36" spans="1:11" ht="12.75">
      <c r="A36" s="60" t="s">
        <v>41</v>
      </c>
      <c r="B36" s="61"/>
      <c r="C36" s="61">
        <v>1250</v>
      </c>
      <c r="D36" s="61">
        <v>3</v>
      </c>
      <c r="E36" s="58">
        <f t="shared" si="1"/>
        <v>0</v>
      </c>
      <c r="F36" s="59">
        <f t="shared" si="0"/>
        <v>0</v>
      </c>
      <c r="G36" s="41"/>
      <c r="H36" s="41"/>
      <c r="I36" s="41"/>
      <c r="J36" s="41"/>
      <c r="K36" s="41"/>
    </row>
    <row r="37" spans="1:11" ht="12.75">
      <c r="A37" s="60" t="s">
        <v>42</v>
      </c>
      <c r="B37" s="61"/>
      <c r="C37" s="61">
        <v>1850</v>
      </c>
      <c r="D37" s="61">
        <v>24</v>
      </c>
      <c r="E37" s="58">
        <f t="shared" si="1"/>
        <v>0</v>
      </c>
      <c r="F37" s="59">
        <f t="shared" si="0"/>
        <v>0</v>
      </c>
      <c r="G37" s="41"/>
      <c r="H37" s="41"/>
      <c r="I37" s="41"/>
      <c r="J37" s="41"/>
      <c r="K37" s="41"/>
    </row>
    <row r="38" spans="1:11" ht="12.75">
      <c r="A38" s="60" t="s">
        <v>56</v>
      </c>
      <c r="B38" s="61"/>
      <c r="C38" s="61">
        <v>5000</v>
      </c>
      <c r="D38" s="61">
        <v>24</v>
      </c>
      <c r="E38" s="58">
        <f t="shared" si="1"/>
        <v>0</v>
      </c>
      <c r="F38" s="59">
        <f>E38*30</f>
        <v>0</v>
      </c>
      <c r="G38" s="41"/>
      <c r="H38" s="41"/>
      <c r="I38" s="41"/>
      <c r="J38" s="41"/>
      <c r="K38" s="41"/>
    </row>
    <row r="39" spans="1:11" ht="12.75">
      <c r="A39" s="60" t="s">
        <v>57</v>
      </c>
      <c r="B39" s="61"/>
      <c r="C39" s="61">
        <v>400</v>
      </c>
      <c r="D39" s="61">
        <v>10</v>
      </c>
      <c r="E39" s="58">
        <f t="shared" si="1"/>
        <v>0</v>
      </c>
      <c r="F39" s="59">
        <f>E39*30</f>
        <v>0</v>
      </c>
      <c r="G39" s="41"/>
      <c r="H39" s="41"/>
      <c r="I39" s="41"/>
      <c r="J39" s="41"/>
      <c r="K39" s="41"/>
    </row>
    <row r="40" spans="1:11" ht="12.75">
      <c r="A40" s="60"/>
      <c r="B40" s="61"/>
      <c r="C40" s="61"/>
      <c r="D40" s="61"/>
      <c r="E40" s="58">
        <f t="shared" si="1"/>
        <v>0</v>
      </c>
      <c r="F40" s="59"/>
      <c r="G40" s="41"/>
      <c r="H40" s="41"/>
      <c r="I40" s="41"/>
      <c r="J40" s="41"/>
      <c r="K40" s="41"/>
    </row>
    <row r="41" spans="1:11" ht="12.75">
      <c r="A41" s="60"/>
      <c r="B41" s="61"/>
      <c r="C41" s="61"/>
      <c r="D41" s="61"/>
      <c r="E41" s="58">
        <f t="shared" si="1"/>
        <v>0</v>
      </c>
      <c r="F41" s="59"/>
      <c r="G41" s="41"/>
      <c r="H41" s="41"/>
      <c r="I41" s="41"/>
      <c r="J41" s="41"/>
      <c r="K41" s="41"/>
    </row>
    <row r="42" spans="1:11" ht="12.75">
      <c r="A42" s="60"/>
      <c r="B42" s="61"/>
      <c r="C42" s="61"/>
      <c r="D42" s="61"/>
      <c r="E42" s="58">
        <f t="shared" si="1"/>
        <v>0</v>
      </c>
      <c r="F42" s="59"/>
      <c r="G42" s="41"/>
      <c r="H42" s="41"/>
      <c r="I42" s="41"/>
      <c r="J42" s="41"/>
      <c r="K42" s="41"/>
    </row>
    <row r="43" spans="1:11" ht="12.75">
      <c r="A43" s="60"/>
      <c r="B43" s="61"/>
      <c r="C43" s="61"/>
      <c r="D43" s="61"/>
      <c r="E43" s="58">
        <f t="shared" si="1"/>
        <v>0</v>
      </c>
      <c r="F43" s="59"/>
      <c r="G43" s="41"/>
      <c r="H43" s="41"/>
      <c r="I43" s="41"/>
      <c r="J43" s="41"/>
      <c r="K43" s="41"/>
    </row>
    <row r="44" spans="1:11" ht="12.75">
      <c r="A44" s="60"/>
      <c r="B44" s="61"/>
      <c r="C44" s="61"/>
      <c r="D44" s="61"/>
      <c r="E44" s="58">
        <f t="shared" si="1"/>
        <v>0</v>
      </c>
      <c r="F44" s="59"/>
      <c r="G44" s="41"/>
      <c r="H44" s="41"/>
      <c r="I44" s="41"/>
      <c r="J44" s="41"/>
      <c r="K44" s="41"/>
    </row>
    <row r="45" spans="1:11" ht="12.75">
      <c r="A45" s="60" t="s">
        <v>43</v>
      </c>
      <c r="B45" s="61"/>
      <c r="C45" s="61">
        <v>2820</v>
      </c>
      <c r="D45" s="61">
        <v>3</v>
      </c>
      <c r="E45" s="58">
        <f t="shared" si="1"/>
        <v>0</v>
      </c>
      <c r="F45" s="59">
        <f t="shared" si="0"/>
        <v>0</v>
      </c>
      <c r="G45" s="41"/>
      <c r="H45" s="41"/>
      <c r="I45" s="41"/>
      <c r="J45" s="41"/>
      <c r="K45" s="41"/>
    </row>
    <row r="46" spans="1:11" ht="13.5" thickBot="1">
      <c r="A46" s="62" t="s">
        <v>26</v>
      </c>
      <c r="B46" s="63"/>
      <c r="C46" s="63"/>
      <c r="D46" s="63"/>
      <c r="E46" s="63"/>
      <c r="F46" s="64">
        <f>SUM(F10:F45)</f>
        <v>306</v>
      </c>
      <c r="G46" s="41"/>
      <c r="H46" s="41"/>
      <c r="I46" s="41"/>
      <c r="J46" s="41"/>
      <c r="K46" s="4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:IV16384"/>
    </sheetView>
  </sheetViews>
  <sheetFormatPr defaultColWidth="11.421875" defaultRowHeight="12.75" outlineLevelCol="1"/>
  <cols>
    <col min="1" max="1" width="21.8515625" style="0" customWidth="1"/>
    <col min="2" max="2" width="11.28125" style="0" customWidth="1"/>
    <col min="3" max="3" width="12.140625" style="0" customWidth="1" outlineLevel="1"/>
    <col min="4" max="4" width="8.28125" style="0" customWidth="1" outlineLevel="1"/>
    <col min="5" max="5" width="7.7109375" style="0" customWidth="1" outlineLevel="1"/>
    <col min="6" max="6" width="10.28125" style="0" customWidth="1"/>
    <col min="7" max="7" width="8.140625" style="0" customWidth="1"/>
    <col min="8" max="8" width="4.28125" style="0" customWidth="1"/>
    <col min="9" max="9" width="5.28125" style="0" customWidth="1"/>
    <col min="10" max="10" width="10.7109375" style="0" customWidth="1"/>
    <col min="11" max="11" width="8.00390625" style="0" customWidth="1"/>
    <col min="12" max="12" width="6.57421875" style="0" customWidth="1"/>
    <col min="13" max="13" width="7.140625" style="0" customWidth="1" outlineLevel="1"/>
    <col min="14" max="14" width="6.140625" style="0" customWidth="1" outlineLevel="1"/>
    <col min="15" max="15" width="8.421875" style="0" customWidth="1" outlineLevel="1"/>
    <col min="16" max="16" width="8.421875" style="0" bestFit="1" customWidth="1" outlineLevel="1"/>
    <col min="17" max="17" width="6.28125" style="0" hidden="1" customWidth="1" outlineLevel="1"/>
    <col min="18" max="18" width="7.28125" style="0" customWidth="1" outlineLevel="1"/>
    <col min="19" max="19" width="6.140625" style="0" customWidth="1" outlineLevel="1"/>
    <col min="20" max="20" width="5.28125" style="0" customWidth="1" outlineLevel="1"/>
  </cols>
  <sheetData>
    <row r="1" spans="1:15" ht="12.75">
      <c r="A1" s="34" t="s">
        <v>38</v>
      </c>
      <c r="B1" s="34" t="s">
        <v>0</v>
      </c>
      <c r="C1" s="34" t="s">
        <v>1</v>
      </c>
      <c r="D1" s="34" t="s">
        <v>2</v>
      </c>
      <c r="E1" s="34" t="s">
        <v>3</v>
      </c>
      <c r="F1" s="34">
        <v>1000</v>
      </c>
      <c r="G1" s="34" t="s">
        <v>4</v>
      </c>
      <c r="H1" s="34" t="s">
        <v>11</v>
      </c>
      <c r="I1" s="34" t="s">
        <v>12</v>
      </c>
      <c r="J1" s="34" t="s">
        <v>36</v>
      </c>
      <c r="K1" s="35"/>
      <c r="L1" s="2"/>
      <c r="M1" s="2"/>
      <c r="N1" s="2"/>
      <c r="O1" s="2"/>
    </row>
    <row r="2" spans="1:11" ht="13.5" thickBot="1">
      <c r="A2" s="36" t="s">
        <v>37</v>
      </c>
      <c r="B2" s="37">
        <f>G7</f>
        <v>1.6666666666666667</v>
      </c>
      <c r="C2" s="38">
        <v>220</v>
      </c>
      <c r="D2" s="38">
        <v>1.732</v>
      </c>
      <c r="E2" s="38">
        <v>0.97</v>
      </c>
      <c r="F2" s="38">
        <v>1000</v>
      </c>
      <c r="G2" s="38">
        <v>24</v>
      </c>
      <c r="H2" s="38">
        <v>30</v>
      </c>
      <c r="I2" s="39">
        <v>1</v>
      </c>
      <c r="J2" s="40">
        <f>(B2*C2)/F2*D2*E2*G2*H2*I2</f>
        <v>443.5305599999999</v>
      </c>
      <c r="K2" s="41"/>
    </row>
    <row r="3" spans="1:15" ht="16.5" thickBot="1">
      <c r="A3" s="36" t="s">
        <v>39</v>
      </c>
      <c r="B3" s="42">
        <f>F7</f>
        <v>5</v>
      </c>
      <c r="C3" s="43">
        <v>125</v>
      </c>
      <c r="D3" s="44"/>
      <c r="E3" s="44" t="s">
        <v>55</v>
      </c>
      <c r="F3" s="45"/>
      <c r="G3" s="46"/>
      <c r="H3" s="44"/>
      <c r="I3" s="44"/>
      <c r="J3" s="47">
        <f>(B3*C3)/F2*G2*H2*I2</f>
        <v>450</v>
      </c>
      <c r="K3" s="41"/>
      <c r="M3" s="4"/>
      <c r="N3" s="4"/>
      <c r="O3" s="4"/>
    </row>
    <row r="4" spans="1:11" ht="12.75">
      <c r="A4" s="41"/>
      <c r="B4" s="41"/>
      <c r="C4" s="41"/>
      <c r="D4" s="41"/>
      <c r="E4" s="41"/>
      <c r="F4" s="41"/>
      <c r="G4" s="48"/>
      <c r="H4" s="41"/>
      <c r="I4" s="41"/>
      <c r="J4" s="41"/>
      <c r="K4" s="41"/>
    </row>
    <row r="5" spans="1:11" ht="12.75">
      <c r="A5" s="41"/>
      <c r="B5" s="49" t="s">
        <v>45</v>
      </c>
      <c r="C5" s="41"/>
      <c r="D5" s="41"/>
      <c r="E5" s="41"/>
      <c r="F5" s="41"/>
      <c r="G5" s="41"/>
      <c r="H5" s="41"/>
      <c r="I5" s="41"/>
      <c r="J5" s="41"/>
      <c r="K5" s="41"/>
    </row>
    <row r="6" spans="1:11" ht="15.75">
      <c r="A6" s="34" t="s">
        <v>5</v>
      </c>
      <c r="B6" s="34" t="s">
        <v>6</v>
      </c>
      <c r="C6" s="34" t="s">
        <v>7</v>
      </c>
      <c r="D6" s="34" t="s">
        <v>8</v>
      </c>
      <c r="E6" s="34" t="s">
        <v>9</v>
      </c>
      <c r="F6" s="34" t="s">
        <v>46</v>
      </c>
      <c r="G6" s="50" t="s">
        <v>10</v>
      </c>
      <c r="H6" s="41"/>
      <c r="I6" s="41"/>
      <c r="J6" s="41"/>
      <c r="K6" s="41"/>
    </row>
    <row r="7" spans="1:11" ht="15.75">
      <c r="A7" s="51">
        <v>5</v>
      </c>
      <c r="B7" s="51">
        <v>0</v>
      </c>
      <c r="C7" s="51"/>
      <c r="D7" s="51"/>
      <c r="E7" s="51"/>
      <c r="F7" s="51">
        <f>A7+B7+C7</f>
        <v>5</v>
      </c>
      <c r="G7" s="52">
        <f>(A7+B7+C7)/3</f>
        <v>1.6666666666666667</v>
      </c>
      <c r="H7" s="41"/>
      <c r="I7" s="41"/>
      <c r="J7" s="41"/>
      <c r="K7" s="41"/>
    </row>
    <row r="8" spans="1:11" ht="13.5" thickBot="1">
      <c r="A8" s="44"/>
      <c r="B8" s="44"/>
      <c r="C8" s="44"/>
      <c r="D8" s="44"/>
      <c r="E8" s="44"/>
      <c r="F8" s="44"/>
      <c r="G8" s="41"/>
      <c r="H8" s="41"/>
      <c r="I8" s="41"/>
      <c r="J8" s="41"/>
      <c r="K8" s="41"/>
    </row>
    <row r="9" spans="1:11" ht="25.5">
      <c r="A9" s="53" t="s">
        <v>13</v>
      </c>
      <c r="B9" s="54" t="s">
        <v>16</v>
      </c>
      <c r="C9" s="54" t="s">
        <v>33</v>
      </c>
      <c r="D9" s="55" t="s">
        <v>14</v>
      </c>
      <c r="E9" s="55" t="s">
        <v>49</v>
      </c>
      <c r="F9" s="56" t="s">
        <v>15</v>
      </c>
      <c r="G9" s="41"/>
      <c r="H9" s="41"/>
      <c r="I9" s="41"/>
      <c r="J9" s="41"/>
      <c r="K9" s="41"/>
    </row>
    <row r="10" spans="1:11" ht="12.75">
      <c r="A10" s="57" t="s">
        <v>17</v>
      </c>
      <c r="B10" s="58"/>
      <c r="C10" s="58">
        <v>60</v>
      </c>
      <c r="D10" s="58">
        <v>4</v>
      </c>
      <c r="E10" s="58">
        <f>B10*C10*D10/1000</f>
        <v>0</v>
      </c>
      <c r="F10" s="59">
        <f>E10*30</f>
        <v>0</v>
      </c>
      <c r="G10" s="41"/>
      <c r="H10" s="41"/>
      <c r="I10" s="41"/>
      <c r="J10" s="41"/>
      <c r="K10" s="41"/>
    </row>
    <row r="11" spans="1:11" ht="12.75">
      <c r="A11" s="57" t="s">
        <v>27</v>
      </c>
      <c r="B11" s="58"/>
      <c r="C11" s="58">
        <v>100</v>
      </c>
      <c r="D11" s="58">
        <v>2</v>
      </c>
      <c r="E11" s="58">
        <f>B11*C11*D11/1000</f>
        <v>0</v>
      </c>
      <c r="F11" s="59">
        <f aca="true" t="shared" si="0" ref="F11:F45">E11*30</f>
        <v>0</v>
      </c>
      <c r="G11" s="41"/>
      <c r="H11" s="41"/>
      <c r="I11" s="41"/>
      <c r="J11" s="41"/>
      <c r="K11" s="41"/>
    </row>
    <row r="12" spans="1:11" ht="12.75">
      <c r="A12" s="57" t="s">
        <v>35</v>
      </c>
      <c r="B12" s="58">
        <v>6</v>
      </c>
      <c r="C12" s="58">
        <v>25</v>
      </c>
      <c r="D12" s="58">
        <v>6</v>
      </c>
      <c r="E12" s="58">
        <f aca="true" t="shared" si="1" ref="E12:E45">B12*C12*D12/1000</f>
        <v>0.9</v>
      </c>
      <c r="F12" s="59">
        <f>E12*30</f>
        <v>27</v>
      </c>
      <c r="G12" s="41"/>
      <c r="H12" s="41"/>
      <c r="I12" s="41"/>
      <c r="J12" s="65"/>
      <c r="K12" s="41"/>
    </row>
    <row r="13" spans="1:11" ht="12.75">
      <c r="A13" s="57" t="s">
        <v>50</v>
      </c>
      <c r="B13" s="58"/>
      <c r="C13" s="58">
        <v>90</v>
      </c>
      <c r="D13" s="58">
        <v>17</v>
      </c>
      <c r="E13" s="58">
        <f t="shared" si="1"/>
        <v>0</v>
      </c>
      <c r="F13" s="59">
        <f>E13*30</f>
        <v>0</v>
      </c>
      <c r="G13" s="41"/>
      <c r="H13" s="41"/>
      <c r="I13" s="41"/>
      <c r="J13" s="65"/>
      <c r="K13" s="41"/>
    </row>
    <row r="14" spans="1:11" ht="12.75">
      <c r="A14" s="57" t="s">
        <v>51</v>
      </c>
      <c r="B14" s="58"/>
      <c r="C14" s="58">
        <v>180</v>
      </c>
      <c r="D14" s="58">
        <v>4</v>
      </c>
      <c r="E14" s="58">
        <f t="shared" si="1"/>
        <v>0</v>
      </c>
      <c r="F14" s="59">
        <v>0</v>
      </c>
      <c r="G14" s="41"/>
      <c r="H14" s="41"/>
      <c r="I14" s="41"/>
      <c r="J14" s="65"/>
      <c r="K14" s="41"/>
    </row>
    <row r="15" spans="1:11" ht="12.75">
      <c r="A15" s="57" t="s">
        <v>18</v>
      </c>
      <c r="B15" s="58"/>
      <c r="C15" s="58">
        <v>1000</v>
      </c>
      <c r="D15" s="58">
        <v>2</v>
      </c>
      <c r="E15" s="58">
        <f t="shared" si="1"/>
        <v>0</v>
      </c>
      <c r="F15" s="59">
        <f t="shared" si="0"/>
        <v>0</v>
      </c>
      <c r="G15" s="41"/>
      <c r="H15" s="41"/>
      <c r="I15" s="41"/>
      <c r="J15" s="65"/>
      <c r="K15" s="41"/>
    </row>
    <row r="16" spans="1:11" ht="12.75">
      <c r="A16" s="57" t="s">
        <v>32</v>
      </c>
      <c r="B16" s="58"/>
      <c r="C16" s="58">
        <v>200</v>
      </c>
      <c r="D16" s="58">
        <v>24</v>
      </c>
      <c r="E16" s="58">
        <f t="shared" si="1"/>
        <v>0</v>
      </c>
      <c r="F16" s="59">
        <f t="shared" si="0"/>
        <v>0</v>
      </c>
      <c r="G16" s="41"/>
      <c r="H16" s="41"/>
      <c r="I16" s="41"/>
      <c r="J16" s="65"/>
      <c r="K16" s="41"/>
    </row>
    <row r="17" spans="1:11" ht="12.75">
      <c r="A17" s="57" t="s">
        <v>28</v>
      </c>
      <c r="B17" s="58"/>
      <c r="C17" s="58">
        <v>450</v>
      </c>
      <c r="D17" s="58">
        <v>8</v>
      </c>
      <c r="E17" s="58">
        <f t="shared" si="1"/>
        <v>0</v>
      </c>
      <c r="F17" s="59">
        <f t="shared" si="0"/>
        <v>0</v>
      </c>
      <c r="G17" s="41"/>
      <c r="H17" s="41"/>
      <c r="I17" s="41"/>
      <c r="J17" s="41"/>
      <c r="K17" s="41"/>
    </row>
    <row r="18" spans="1:11" ht="12.75">
      <c r="A18" s="57" t="s">
        <v>29</v>
      </c>
      <c r="B18" s="58"/>
      <c r="C18" s="58">
        <v>580</v>
      </c>
      <c r="D18" s="58">
        <v>8</v>
      </c>
      <c r="E18" s="58">
        <f t="shared" si="1"/>
        <v>0</v>
      </c>
      <c r="F18" s="59">
        <f t="shared" si="0"/>
        <v>0</v>
      </c>
      <c r="G18" s="41"/>
      <c r="H18" s="41"/>
      <c r="I18" s="41"/>
      <c r="J18" s="41"/>
      <c r="K18" s="41"/>
    </row>
    <row r="19" spans="1:11" ht="12.75">
      <c r="A19" s="57" t="s">
        <v>19</v>
      </c>
      <c r="B19" s="58">
        <v>2</v>
      </c>
      <c r="C19" s="58">
        <v>150</v>
      </c>
      <c r="D19" s="58">
        <v>6</v>
      </c>
      <c r="E19" s="58">
        <f t="shared" si="1"/>
        <v>1.8</v>
      </c>
      <c r="F19" s="59">
        <f t="shared" si="0"/>
        <v>54</v>
      </c>
      <c r="G19" s="41"/>
      <c r="H19" s="41"/>
      <c r="I19" s="41"/>
      <c r="J19" s="41"/>
      <c r="K19" s="41"/>
    </row>
    <row r="20" spans="1:11" ht="12.75">
      <c r="A20" s="57" t="s">
        <v>31</v>
      </c>
      <c r="B20" s="58"/>
      <c r="C20" s="58">
        <v>125</v>
      </c>
      <c r="D20" s="58">
        <v>0.1</v>
      </c>
      <c r="E20" s="58">
        <f t="shared" si="1"/>
        <v>0</v>
      </c>
      <c r="F20" s="59">
        <f t="shared" si="0"/>
        <v>0</v>
      </c>
      <c r="G20" s="41"/>
      <c r="H20" s="41"/>
      <c r="I20" s="41"/>
      <c r="J20" s="41"/>
      <c r="K20" s="41"/>
    </row>
    <row r="21" spans="1:11" ht="12.75">
      <c r="A21" s="57" t="s">
        <v>30</v>
      </c>
      <c r="B21" s="58"/>
      <c r="C21" s="58">
        <v>300</v>
      </c>
      <c r="D21" s="58">
        <v>0.2</v>
      </c>
      <c r="E21" s="58">
        <f t="shared" si="1"/>
        <v>0</v>
      </c>
      <c r="F21" s="59">
        <f t="shared" si="0"/>
        <v>0</v>
      </c>
      <c r="G21" s="41"/>
      <c r="H21" s="41"/>
      <c r="I21" s="41"/>
      <c r="J21" s="41"/>
      <c r="K21" s="41"/>
    </row>
    <row r="22" spans="1:11" ht="12.75">
      <c r="A22" s="57" t="s">
        <v>40</v>
      </c>
      <c r="B22" s="58"/>
      <c r="C22" s="58">
        <v>200</v>
      </c>
      <c r="D22" s="58">
        <v>1</v>
      </c>
      <c r="E22" s="58">
        <f t="shared" si="1"/>
        <v>0</v>
      </c>
      <c r="F22" s="59">
        <f t="shared" si="0"/>
        <v>0</v>
      </c>
      <c r="G22" s="41"/>
      <c r="H22" s="41"/>
      <c r="I22" s="41"/>
      <c r="J22" s="41"/>
      <c r="K22" s="41"/>
    </row>
    <row r="23" spans="1:11" ht="12.75">
      <c r="A23" s="57" t="s">
        <v>20</v>
      </c>
      <c r="B23" s="58"/>
      <c r="C23" s="58">
        <v>250</v>
      </c>
      <c r="D23" s="58">
        <v>1</v>
      </c>
      <c r="E23" s="58">
        <f t="shared" si="1"/>
        <v>0</v>
      </c>
      <c r="F23" s="59">
        <f t="shared" si="0"/>
        <v>0</v>
      </c>
      <c r="G23" s="41"/>
      <c r="H23" s="41"/>
      <c r="I23" s="41"/>
      <c r="J23" s="41"/>
      <c r="K23" s="41"/>
    </row>
    <row r="24" spans="1:11" ht="12.75">
      <c r="A24" s="57" t="s">
        <v>21</v>
      </c>
      <c r="B24" s="58">
        <v>1</v>
      </c>
      <c r="C24" s="58">
        <v>500</v>
      </c>
      <c r="D24" s="58">
        <v>0.5</v>
      </c>
      <c r="E24" s="58">
        <f t="shared" si="1"/>
        <v>0.25</v>
      </c>
      <c r="F24" s="59">
        <f t="shared" si="0"/>
        <v>7.5</v>
      </c>
      <c r="G24" s="41"/>
      <c r="H24" s="41"/>
      <c r="I24" s="41"/>
      <c r="J24" s="41"/>
      <c r="K24" s="41"/>
    </row>
    <row r="25" spans="1:11" ht="12.75">
      <c r="A25" s="57" t="s">
        <v>34</v>
      </c>
      <c r="B25" s="58"/>
      <c r="C25" s="58">
        <v>250</v>
      </c>
      <c r="D25" s="58">
        <v>2</v>
      </c>
      <c r="E25" s="58">
        <f t="shared" si="1"/>
        <v>0</v>
      </c>
      <c r="F25" s="59">
        <f t="shared" si="0"/>
        <v>0</v>
      </c>
      <c r="G25" s="41"/>
      <c r="H25" s="41"/>
      <c r="I25" s="41"/>
      <c r="J25" s="41"/>
      <c r="K25" s="41"/>
    </row>
    <row r="26" spans="1:11" ht="12.75">
      <c r="A26" s="57" t="s">
        <v>22</v>
      </c>
      <c r="B26" s="58"/>
      <c r="C26" s="58">
        <v>1450</v>
      </c>
      <c r="D26" s="58">
        <v>1</v>
      </c>
      <c r="E26" s="58">
        <f t="shared" si="1"/>
        <v>0</v>
      </c>
      <c r="F26" s="59">
        <f t="shared" si="0"/>
        <v>0</v>
      </c>
      <c r="G26" s="41"/>
      <c r="H26" s="41"/>
      <c r="I26" s="41"/>
      <c r="J26" s="41"/>
      <c r="K26" s="41"/>
    </row>
    <row r="27" spans="1:11" ht="12.75">
      <c r="A27" s="57" t="s">
        <v>23</v>
      </c>
      <c r="B27" s="58"/>
      <c r="C27" s="58">
        <v>600</v>
      </c>
      <c r="D27" s="58">
        <v>0.5</v>
      </c>
      <c r="E27" s="58">
        <f t="shared" si="1"/>
        <v>0</v>
      </c>
      <c r="F27" s="59">
        <f t="shared" si="0"/>
        <v>0</v>
      </c>
      <c r="G27" s="41"/>
      <c r="H27" s="41"/>
      <c r="I27" s="41"/>
      <c r="J27" s="41"/>
      <c r="K27" s="41"/>
    </row>
    <row r="28" spans="1:11" ht="12.75">
      <c r="A28" s="57" t="s">
        <v>24</v>
      </c>
      <c r="B28" s="58"/>
      <c r="C28" s="58">
        <v>1100</v>
      </c>
      <c r="D28" s="58">
        <v>0.2</v>
      </c>
      <c r="E28" s="58">
        <f t="shared" si="1"/>
        <v>0</v>
      </c>
      <c r="F28" s="59">
        <f t="shared" si="0"/>
        <v>0</v>
      </c>
      <c r="G28" s="41"/>
      <c r="H28" s="41"/>
      <c r="I28" s="41"/>
      <c r="J28" s="41"/>
      <c r="K28" s="41"/>
    </row>
    <row r="29" spans="1:11" ht="12.75">
      <c r="A29" s="57" t="s">
        <v>25</v>
      </c>
      <c r="B29" s="58"/>
      <c r="C29" s="58">
        <v>350</v>
      </c>
      <c r="D29" s="58">
        <v>8</v>
      </c>
      <c r="E29" s="58">
        <f t="shared" si="1"/>
        <v>0</v>
      </c>
      <c r="F29" s="59">
        <f>E29*30</f>
        <v>0</v>
      </c>
      <c r="G29" s="41"/>
      <c r="H29" s="41"/>
      <c r="I29" s="41"/>
      <c r="J29" s="41"/>
      <c r="K29" s="41"/>
    </row>
    <row r="30" spans="1:11" ht="12.75">
      <c r="A30" s="60" t="s">
        <v>47</v>
      </c>
      <c r="B30" s="61">
        <v>1</v>
      </c>
      <c r="C30" s="61">
        <v>1200</v>
      </c>
      <c r="D30" s="61">
        <v>2</v>
      </c>
      <c r="E30" s="58">
        <f t="shared" si="1"/>
        <v>2.4</v>
      </c>
      <c r="F30" s="59">
        <f t="shared" si="0"/>
        <v>72</v>
      </c>
      <c r="G30" s="41"/>
      <c r="H30" s="41"/>
      <c r="I30" s="41"/>
      <c r="J30" s="41"/>
      <c r="K30" s="41"/>
    </row>
    <row r="31" spans="1:11" ht="12.75">
      <c r="A31" s="60" t="s">
        <v>52</v>
      </c>
      <c r="B31" s="61"/>
      <c r="C31" s="61">
        <v>210</v>
      </c>
      <c r="D31" s="61">
        <v>2</v>
      </c>
      <c r="E31" s="58">
        <f t="shared" si="1"/>
        <v>0</v>
      </c>
      <c r="F31" s="59">
        <f t="shared" si="0"/>
        <v>0</v>
      </c>
      <c r="G31" s="41"/>
      <c r="H31" s="41"/>
      <c r="I31" s="41"/>
      <c r="J31" s="41"/>
      <c r="K31" s="41"/>
    </row>
    <row r="32" spans="1:11" ht="12.75">
      <c r="A32" s="60" t="s">
        <v>53</v>
      </c>
      <c r="B32" s="61"/>
      <c r="C32" s="61">
        <v>350</v>
      </c>
      <c r="D32" s="61">
        <v>2</v>
      </c>
      <c r="E32" s="58">
        <f t="shared" si="1"/>
        <v>0</v>
      </c>
      <c r="F32" s="59">
        <f t="shared" si="0"/>
        <v>0</v>
      </c>
      <c r="G32" s="41"/>
      <c r="H32" s="41"/>
      <c r="I32" s="41"/>
      <c r="J32" s="41"/>
      <c r="K32" s="41"/>
    </row>
    <row r="33" spans="1:11" ht="12.75">
      <c r="A33" s="60" t="s">
        <v>54</v>
      </c>
      <c r="B33" s="61"/>
      <c r="C33" s="61">
        <v>1500</v>
      </c>
      <c r="D33" s="61">
        <v>2</v>
      </c>
      <c r="E33" s="58">
        <f t="shared" si="1"/>
        <v>0</v>
      </c>
      <c r="F33" s="59">
        <f t="shared" si="0"/>
        <v>0</v>
      </c>
      <c r="G33" s="41"/>
      <c r="H33" s="41"/>
      <c r="I33" s="41"/>
      <c r="J33" s="41"/>
      <c r="K33" s="41"/>
    </row>
    <row r="34" spans="1:11" ht="13.5" customHeight="1">
      <c r="A34" s="60" t="s">
        <v>48</v>
      </c>
      <c r="B34" s="61">
        <v>1</v>
      </c>
      <c r="C34" s="61">
        <v>150</v>
      </c>
      <c r="D34" s="61">
        <v>2</v>
      </c>
      <c r="E34" s="58">
        <f t="shared" si="1"/>
        <v>0.3</v>
      </c>
      <c r="F34" s="59">
        <f t="shared" si="0"/>
        <v>9</v>
      </c>
      <c r="G34" s="41"/>
      <c r="H34" s="41"/>
      <c r="I34" s="41"/>
      <c r="J34" s="41"/>
      <c r="K34" s="41"/>
    </row>
    <row r="35" spans="1:11" ht="12.75">
      <c r="A35" s="60" t="s">
        <v>44</v>
      </c>
      <c r="B35" s="61"/>
      <c r="C35" s="61">
        <v>800</v>
      </c>
      <c r="D35" s="61">
        <v>1</v>
      </c>
      <c r="E35" s="58">
        <f t="shared" si="1"/>
        <v>0</v>
      </c>
      <c r="F35" s="59">
        <f t="shared" si="0"/>
        <v>0</v>
      </c>
      <c r="G35" s="41"/>
      <c r="H35" s="41"/>
      <c r="I35" s="41"/>
      <c r="J35" s="41"/>
      <c r="K35" s="41"/>
    </row>
    <row r="36" spans="1:11" ht="12.75">
      <c r="A36" s="60" t="s">
        <v>41</v>
      </c>
      <c r="B36" s="61"/>
      <c r="C36" s="61">
        <v>1250</v>
      </c>
      <c r="D36" s="61">
        <v>3</v>
      </c>
      <c r="E36" s="58">
        <f t="shared" si="1"/>
        <v>0</v>
      </c>
      <c r="F36" s="59">
        <f t="shared" si="0"/>
        <v>0</v>
      </c>
      <c r="G36" s="41"/>
      <c r="H36" s="41"/>
      <c r="I36" s="41"/>
      <c r="J36" s="41"/>
      <c r="K36" s="41"/>
    </row>
    <row r="37" spans="1:11" ht="12.75">
      <c r="A37" s="60" t="s">
        <v>42</v>
      </c>
      <c r="B37" s="61"/>
      <c r="C37" s="61">
        <v>1850</v>
      </c>
      <c r="D37" s="61">
        <v>24</v>
      </c>
      <c r="E37" s="58">
        <f t="shared" si="1"/>
        <v>0</v>
      </c>
      <c r="F37" s="59">
        <f t="shared" si="0"/>
        <v>0</v>
      </c>
      <c r="G37" s="41"/>
      <c r="H37" s="41"/>
      <c r="I37" s="41"/>
      <c r="J37" s="41"/>
      <c r="K37" s="41"/>
    </row>
    <row r="38" spans="1:11" ht="12.75">
      <c r="A38" s="60" t="s">
        <v>56</v>
      </c>
      <c r="B38" s="61"/>
      <c r="C38" s="61">
        <v>5000</v>
      </c>
      <c r="D38" s="61">
        <v>24</v>
      </c>
      <c r="E38" s="58">
        <f t="shared" si="1"/>
        <v>0</v>
      </c>
      <c r="F38" s="59">
        <f>E38*30</f>
        <v>0</v>
      </c>
      <c r="G38" s="41"/>
      <c r="H38" s="41"/>
      <c r="I38" s="41"/>
      <c r="J38" s="41"/>
      <c r="K38" s="41"/>
    </row>
    <row r="39" spans="1:11" ht="12.75">
      <c r="A39" s="60" t="s">
        <v>57</v>
      </c>
      <c r="B39" s="61"/>
      <c r="C39" s="61">
        <v>400</v>
      </c>
      <c r="D39" s="61">
        <v>8</v>
      </c>
      <c r="E39" s="58">
        <f t="shared" si="1"/>
        <v>0</v>
      </c>
      <c r="F39" s="59">
        <f>E39*30</f>
        <v>0</v>
      </c>
      <c r="G39" s="41"/>
      <c r="H39" s="41"/>
      <c r="I39" s="41"/>
      <c r="J39" s="41"/>
      <c r="K39" s="41"/>
    </row>
    <row r="40" spans="1:11" ht="12.75">
      <c r="A40" s="60"/>
      <c r="B40" s="61"/>
      <c r="C40" s="61"/>
      <c r="D40" s="61"/>
      <c r="E40" s="58">
        <f t="shared" si="1"/>
        <v>0</v>
      </c>
      <c r="F40" s="59"/>
      <c r="G40" s="41"/>
      <c r="H40" s="41"/>
      <c r="I40" s="41"/>
      <c r="J40" s="41"/>
      <c r="K40" s="41"/>
    </row>
    <row r="41" spans="1:11" ht="12.75">
      <c r="A41" s="60"/>
      <c r="B41" s="61"/>
      <c r="C41" s="61"/>
      <c r="D41" s="61"/>
      <c r="E41" s="58">
        <f t="shared" si="1"/>
        <v>0</v>
      </c>
      <c r="F41" s="59"/>
      <c r="G41" s="41"/>
      <c r="H41" s="41"/>
      <c r="I41" s="41"/>
      <c r="J41" s="41"/>
      <c r="K41" s="41"/>
    </row>
    <row r="42" spans="1:11" ht="12.75">
      <c r="A42" s="60"/>
      <c r="B42" s="61"/>
      <c r="C42" s="61"/>
      <c r="D42" s="61"/>
      <c r="E42" s="58">
        <f t="shared" si="1"/>
        <v>0</v>
      </c>
      <c r="F42" s="59"/>
      <c r="G42" s="41"/>
      <c r="H42" s="41"/>
      <c r="I42" s="41"/>
      <c r="J42" s="41"/>
      <c r="K42" s="41"/>
    </row>
    <row r="43" spans="1:11" ht="12.75">
      <c r="A43" s="60"/>
      <c r="B43" s="61"/>
      <c r="C43" s="61"/>
      <c r="D43" s="61"/>
      <c r="E43" s="58">
        <f t="shared" si="1"/>
        <v>0</v>
      </c>
      <c r="F43" s="59"/>
      <c r="G43" s="41"/>
      <c r="H43" s="41"/>
      <c r="I43" s="41"/>
      <c r="J43" s="41"/>
      <c r="K43" s="41"/>
    </row>
    <row r="44" spans="1:11" ht="12.75">
      <c r="A44" s="60"/>
      <c r="B44" s="61"/>
      <c r="C44" s="61"/>
      <c r="D44" s="61"/>
      <c r="E44" s="58">
        <f t="shared" si="1"/>
        <v>0</v>
      </c>
      <c r="F44" s="59"/>
      <c r="G44" s="41"/>
      <c r="H44" s="41"/>
      <c r="I44" s="41"/>
      <c r="J44" s="41"/>
      <c r="K44" s="41"/>
    </row>
    <row r="45" spans="1:11" ht="12.75">
      <c r="A45" s="60" t="s">
        <v>43</v>
      </c>
      <c r="B45" s="61"/>
      <c r="C45" s="61">
        <v>2820</v>
      </c>
      <c r="D45" s="61">
        <v>3</v>
      </c>
      <c r="E45" s="58">
        <f t="shared" si="1"/>
        <v>0</v>
      </c>
      <c r="F45" s="59">
        <f t="shared" si="0"/>
        <v>0</v>
      </c>
      <c r="G45" s="41"/>
      <c r="H45" s="41"/>
      <c r="I45" s="41"/>
      <c r="J45" s="41"/>
      <c r="K45" s="41"/>
    </row>
    <row r="46" spans="1:11" ht="13.5" thickBot="1">
      <c r="A46" s="62" t="s">
        <v>26</v>
      </c>
      <c r="B46" s="63"/>
      <c r="C46" s="63"/>
      <c r="D46" s="63"/>
      <c r="E46" s="63"/>
      <c r="F46" s="64">
        <f>SUM(F10:F45)</f>
        <v>169.5</v>
      </c>
      <c r="G46" s="41"/>
      <c r="H46" s="41"/>
      <c r="I46" s="41"/>
      <c r="J46" s="41"/>
      <c r="K46" s="41"/>
    </row>
    <row r="49" spans="1:2" ht="12.75">
      <c r="A49" t="s">
        <v>58</v>
      </c>
      <c r="B49" s="25">
        <v>441.45</v>
      </c>
    </row>
    <row r="50" spans="1:2" ht="12.75">
      <c r="A50" t="s">
        <v>59</v>
      </c>
      <c r="B50" s="25">
        <f>J3*B49</f>
        <v>198652.5</v>
      </c>
    </row>
    <row r="52" ht="12.75">
      <c r="A52" t="s">
        <v>60</v>
      </c>
    </row>
    <row r="53" ht="12.75">
      <c r="A53" t="s">
        <v>61</v>
      </c>
    </row>
    <row r="57" ht="12.75">
      <c r="A57" t="s">
        <v>62</v>
      </c>
    </row>
    <row r="58" ht="12.75">
      <c r="A58" t="s">
        <v>63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:IV16384"/>
    </sheetView>
  </sheetViews>
  <sheetFormatPr defaultColWidth="11.421875" defaultRowHeight="12.75" outlineLevelCol="1"/>
  <cols>
    <col min="1" max="1" width="21.8515625" style="0" customWidth="1"/>
    <col min="2" max="2" width="11.28125" style="0" customWidth="1"/>
    <col min="3" max="3" width="12.140625" style="0" customWidth="1" outlineLevel="1"/>
    <col min="4" max="4" width="8.28125" style="0" customWidth="1" outlineLevel="1"/>
    <col min="5" max="5" width="7.7109375" style="0" customWidth="1" outlineLevel="1"/>
    <col min="6" max="6" width="10.28125" style="0" customWidth="1"/>
    <col min="7" max="7" width="8.140625" style="0" customWidth="1"/>
    <col min="8" max="8" width="4.28125" style="0" customWidth="1"/>
    <col min="9" max="9" width="5.28125" style="0" customWidth="1"/>
    <col min="10" max="10" width="10.7109375" style="0" customWidth="1"/>
    <col min="11" max="11" width="8.00390625" style="0" customWidth="1"/>
    <col min="12" max="12" width="6.57421875" style="0" customWidth="1"/>
    <col min="13" max="13" width="7.140625" style="0" customWidth="1" outlineLevel="1"/>
    <col min="14" max="14" width="6.140625" style="0" customWidth="1" outlineLevel="1"/>
    <col min="15" max="15" width="8.421875" style="0" customWidth="1" outlineLevel="1"/>
    <col min="16" max="16" width="8.421875" style="0" bestFit="1" customWidth="1" outlineLevel="1"/>
    <col min="17" max="17" width="6.28125" style="0" hidden="1" customWidth="1" outlineLevel="1"/>
    <col min="18" max="18" width="7.28125" style="0" customWidth="1" outlineLevel="1"/>
    <col min="19" max="19" width="6.140625" style="0" customWidth="1" outlineLevel="1"/>
    <col min="20" max="20" width="5.28125" style="0" customWidth="1" outlineLevel="1"/>
  </cols>
  <sheetData>
    <row r="1" spans="1:15" ht="12.75">
      <c r="A1" s="34" t="s">
        <v>38</v>
      </c>
      <c r="B1" s="34" t="s">
        <v>0</v>
      </c>
      <c r="C1" s="34" t="s">
        <v>1</v>
      </c>
      <c r="D1" s="34" t="s">
        <v>2</v>
      </c>
      <c r="E1" s="34" t="s">
        <v>3</v>
      </c>
      <c r="F1" s="34">
        <v>1000</v>
      </c>
      <c r="G1" s="34" t="s">
        <v>4</v>
      </c>
      <c r="H1" s="34" t="s">
        <v>11</v>
      </c>
      <c r="I1" s="34" t="s">
        <v>12</v>
      </c>
      <c r="J1" s="34" t="s">
        <v>36</v>
      </c>
      <c r="K1" s="35"/>
      <c r="L1" s="2"/>
      <c r="M1" s="2"/>
      <c r="N1" s="2"/>
      <c r="O1" s="2"/>
    </row>
    <row r="2" spans="1:11" ht="13.5" thickBot="1">
      <c r="A2" s="36" t="s">
        <v>37</v>
      </c>
      <c r="B2" s="37">
        <f>G7</f>
        <v>1.4000000000000001</v>
      </c>
      <c r="C2" s="38">
        <v>220</v>
      </c>
      <c r="D2" s="38">
        <v>1.732</v>
      </c>
      <c r="E2" s="38">
        <v>0.97</v>
      </c>
      <c r="F2" s="38">
        <v>1000</v>
      </c>
      <c r="G2" s="38">
        <v>24</v>
      </c>
      <c r="H2" s="38">
        <v>30</v>
      </c>
      <c r="I2" s="39">
        <v>1</v>
      </c>
      <c r="J2" s="40">
        <f>(B2*C2)/F2*D2*E2*G2*H2*I2</f>
        <v>372.56567040000004</v>
      </c>
      <c r="K2" s="41"/>
    </row>
    <row r="3" spans="1:15" ht="16.5" thickBot="1">
      <c r="A3" s="36" t="s">
        <v>39</v>
      </c>
      <c r="B3" s="42">
        <f>F7</f>
        <v>4.2</v>
      </c>
      <c r="C3" s="43">
        <v>125</v>
      </c>
      <c r="D3" s="44"/>
      <c r="E3" s="44" t="s">
        <v>55</v>
      </c>
      <c r="F3" s="45"/>
      <c r="G3" s="46"/>
      <c r="H3" s="44"/>
      <c r="I3" s="44"/>
      <c r="J3" s="47">
        <f>(B3*C3)/F2*G2*H2*I2</f>
        <v>378.00000000000006</v>
      </c>
      <c r="K3" s="41"/>
      <c r="M3" s="4"/>
      <c r="N3" s="4"/>
      <c r="O3" s="4"/>
    </row>
    <row r="4" spans="1:11" ht="12.75">
      <c r="A4" s="41"/>
      <c r="B4" s="41"/>
      <c r="C4" s="41"/>
      <c r="D4" s="41"/>
      <c r="E4" s="41"/>
      <c r="F4" s="41"/>
      <c r="G4" s="48"/>
      <c r="H4" s="41"/>
      <c r="I4" s="41"/>
      <c r="J4" s="41"/>
      <c r="K4" s="41"/>
    </row>
    <row r="5" spans="1:11" ht="12.75">
      <c r="A5" s="41"/>
      <c r="B5" s="49" t="s">
        <v>45</v>
      </c>
      <c r="C5" s="41"/>
      <c r="D5" s="41"/>
      <c r="E5" s="41"/>
      <c r="F5" s="41"/>
      <c r="G5" s="41"/>
      <c r="H5" s="41"/>
      <c r="I5" s="41"/>
      <c r="J5" s="41"/>
      <c r="K5" s="41"/>
    </row>
    <row r="6" spans="1:11" ht="15.75">
      <c r="A6" s="34" t="s">
        <v>5</v>
      </c>
      <c r="B6" s="34" t="s">
        <v>6</v>
      </c>
      <c r="C6" s="34" t="s">
        <v>7</v>
      </c>
      <c r="D6" s="34" t="s">
        <v>8</v>
      </c>
      <c r="E6" s="34" t="s">
        <v>9</v>
      </c>
      <c r="F6" s="34" t="s">
        <v>46</v>
      </c>
      <c r="G6" s="50" t="s">
        <v>10</v>
      </c>
      <c r="H6" s="41"/>
      <c r="I6" s="41"/>
      <c r="J6" s="41"/>
      <c r="K6" s="41"/>
    </row>
    <row r="7" spans="1:11" ht="15.75">
      <c r="A7" s="51">
        <v>4.2</v>
      </c>
      <c r="B7" s="51">
        <v>0</v>
      </c>
      <c r="C7" s="51"/>
      <c r="D7" s="51"/>
      <c r="E7" s="51"/>
      <c r="F7" s="51">
        <f>A7+B7+C7</f>
        <v>4.2</v>
      </c>
      <c r="G7" s="52">
        <f>(A7+B7+C7)/3</f>
        <v>1.4000000000000001</v>
      </c>
      <c r="H7" s="41"/>
      <c r="I7" s="41"/>
      <c r="J7" s="41"/>
      <c r="K7" s="41"/>
    </row>
    <row r="8" spans="1:11" ht="13.5" thickBot="1">
      <c r="A8" s="44"/>
      <c r="B8" s="44"/>
      <c r="C8" s="44"/>
      <c r="D8" s="44"/>
      <c r="E8" s="44"/>
      <c r="F8" s="44"/>
      <c r="G8" s="41"/>
      <c r="H8" s="41"/>
      <c r="I8" s="41"/>
      <c r="J8" s="41"/>
      <c r="K8" s="41"/>
    </row>
    <row r="9" spans="1:11" ht="25.5">
      <c r="A9" s="53" t="s">
        <v>13</v>
      </c>
      <c r="B9" s="54" t="s">
        <v>16</v>
      </c>
      <c r="C9" s="54" t="s">
        <v>33</v>
      </c>
      <c r="D9" s="55" t="s">
        <v>14</v>
      </c>
      <c r="E9" s="55" t="s">
        <v>49</v>
      </c>
      <c r="F9" s="56" t="s">
        <v>15</v>
      </c>
      <c r="G9" s="41"/>
      <c r="H9" s="41"/>
      <c r="I9" s="41"/>
      <c r="J9" s="41"/>
      <c r="K9" s="41"/>
    </row>
    <row r="10" spans="1:11" ht="12.75">
      <c r="A10" s="57" t="s">
        <v>17</v>
      </c>
      <c r="B10" s="58"/>
      <c r="C10" s="58">
        <v>60</v>
      </c>
      <c r="D10" s="58">
        <v>4</v>
      </c>
      <c r="E10" s="58">
        <f>B10*C10*D10/1000</f>
        <v>0</v>
      </c>
      <c r="F10" s="59">
        <f>E10*30</f>
        <v>0</v>
      </c>
      <c r="G10" s="41"/>
      <c r="H10" s="41"/>
      <c r="I10" s="41"/>
      <c r="J10" s="41"/>
      <c r="K10" s="41"/>
    </row>
    <row r="11" spans="1:11" ht="12.75">
      <c r="A11" s="57" t="s">
        <v>27</v>
      </c>
      <c r="B11" s="58"/>
      <c r="C11" s="58">
        <v>100</v>
      </c>
      <c r="D11" s="58">
        <v>2</v>
      </c>
      <c r="E11" s="58">
        <f>B11*C11*D11/1000</f>
        <v>0</v>
      </c>
      <c r="F11" s="59">
        <f aca="true" t="shared" si="0" ref="F11:F45">E11*30</f>
        <v>0</v>
      </c>
      <c r="G11" s="41"/>
      <c r="H11" s="41"/>
      <c r="I11" s="41"/>
      <c r="J11" s="41"/>
      <c r="K11" s="41"/>
    </row>
    <row r="12" spans="1:11" ht="12.75">
      <c r="A12" s="57" t="s">
        <v>35</v>
      </c>
      <c r="B12" s="58"/>
      <c r="C12" s="58">
        <v>25</v>
      </c>
      <c r="D12" s="58">
        <v>6</v>
      </c>
      <c r="E12" s="58">
        <f aca="true" t="shared" si="1" ref="E12:E45">B12*C12*D12/1000</f>
        <v>0</v>
      </c>
      <c r="F12" s="59">
        <f>E12*30</f>
        <v>0</v>
      </c>
      <c r="G12" s="41"/>
      <c r="H12" s="41"/>
      <c r="I12" s="41"/>
      <c r="J12" s="65"/>
      <c r="K12" s="41"/>
    </row>
    <row r="13" spans="1:11" ht="12.75">
      <c r="A13" s="57" t="s">
        <v>50</v>
      </c>
      <c r="B13" s="58"/>
      <c r="C13" s="58">
        <v>90</v>
      </c>
      <c r="D13" s="58">
        <v>17</v>
      </c>
      <c r="E13" s="58">
        <f t="shared" si="1"/>
        <v>0</v>
      </c>
      <c r="F13" s="59">
        <f>E13*30</f>
        <v>0</v>
      </c>
      <c r="G13" s="41"/>
      <c r="H13" s="41"/>
      <c r="I13" s="41"/>
      <c r="J13" s="65"/>
      <c r="K13" s="41"/>
    </row>
    <row r="14" spans="1:11" ht="12.75">
      <c r="A14" s="57" t="s">
        <v>51</v>
      </c>
      <c r="B14" s="58"/>
      <c r="C14" s="58">
        <v>180</v>
      </c>
      <c r="D14" s="58">
        <v>4</v>
      </c>
      <c r="E14" s="58">
        <f t="shared" si="1"/>
        <v>0</v>
      </c>
      <c r="F14" s="59">
        <v>0</v>
      </c>
      <c r="G14" s="41"/>
      <c r="H14" s="41"/>
      <c r="I14" s="41"/>
      <c r="J14" s="65"/>
      <c r="K14" s="41"/>
    </row>
    <row r="15" spans="1:11" ht="12.75">
      <c r="A15" s="57" t="s">
        <v>18</v>
      </c>
      <c r="B15" s="58"/>
      <c r="C15" s="58">
        <v>1000</v>
      </c>
      <c r="D15" s="58">
        <v>2</v>
      </c>
      <c r="E15" s="58">
        <f t="shared" si="1"/>
        <v>0</v>
      </c>
      <c r="F15" s="59">
        <f t="shared" si="0"/>
        <v>0</v>
      </c>
      <c r="G15" s="41"/>
      <c r="H15" s="41"/>
      <c r="I15" s="41"/>
      <c r="J15" s="65"/>
      <c r="K15" s="41"/>
    </row>
    <row r="16" spans="1:11" ht="12.75">
      <c r="A16" s="57" t="s">
        <v>32</v>
      </c>
      <c r="B16" s="58"/>
      <c r="C16" s="58">
        <v>200</v>
      </c>
      <c r="D16" s="58">
        <v>24</v>
      </c>
      <c r="E16" s="58">
        <f t="shared" si="1"/>
        <v>0</v>
      </c>
      <c r="F16" s="59">
        <f t="shared" si="0"/>
        <v>0</v>
      </c>
      <c r="G16" s="41"/>
      <c r="H16" s="41"/>
      <c r="I16" s="41"/>
      <c r="J16" s="65"/>
      <c r="K16" s="41"/>
    </row>
    <row r="17" spans="1:11" ht="12.75">
      <c r="A17" s="57" t="s">
        <v>28</v>
      </c>
      <c r="B17" s="58"/>
      <c r="C17" s="58">
        <v>450</v>
      </c>
      <c r="D17" s="58">
        <v>8</v>
      </c>
      <c r="E17" s="58">
        <f t="shared" si="1"/>
        <v>0</v>
      </c>
      <c r="F17" s="59">
        <f t="shared" si="0"/>
        <v>0</v>
      </c>
      <c r="G17" s="41"/>
      <c r="H17" s="41"/>
      <c r="I17" s="41"/>
      <c r="J17" s="41"/>
      <c r="K17" s="41"/>
    </row>
    <row r="18" spans="1:11" ht="12.75">
      <c r="A18" s="57" t="s">
        <v>29</v>
      </c>
      <c r="B18" s="58"/>
      <c r="C18" s="58">
        <v>580</v>
      </c>
      <c r="D18" s="58">
        <v>8</v>
      </c>
      <c r="E18" s="58">
        <f t="shared" si="1"/>
        <v>0</v>
      </c>
      <c r="F18" s="59">
        <f t="shared" si="0"/>
        <v>0</v>
      </c>
      <c r="G18" s="41"/>
      <c r="H18" s="41"/>
      <c r="I18" s="41"/>
      <c r="J18" s="41"/>
      <c r="K18" s="41"/>
    </row>
    <row r="19" spans="1:11" ht="12.75">
      <c r="A19" s="57" t="s">
        <v>19</v>
      </c>
      <c r="B19" s="58"/>
      <c r="C19" s="58">
        <v>150</v>
      </c>
      <c r="D19" s="58">
        <v>6</v>
      </c>
      <c r="E19" s="58">
        <f t="shared" si="1"/>
        <v>0</v>
      </c>
      <c r="F19" s="59">
        <f t="shared" si="0"/>
        <v>0</v>
      </c>
      <c r="G19" s="41"/>
      <c r="H19" s="41"/>
      <c r="I19" s="41"/>
      <c r="J19" s="41"/>
      <c r="K19" s="41"/>
    </row>
    <row r="20" spans="1:11" ht="12.75">
      <c r="A20" s="57" t="s">
        <v>31</v>
      </c>
      <c r="B20" s="58"/>
      <c r="C20" s="58">
        <v>125</v>
      </c>
      <c r="D20" s="58">
        <v>0.1</v>
      </c>
      <c r="E20" s="58">
        <f t="shared" si="1"/>
        <v>0</v>
      </c>
      <c r="F20" s="59">
        <f t="shared" si="0"/>
        <v>0</v>
      </c>
      <c r="G20" s="41"/>
      <c r="H20" s="41"/>
      <c r="I20" s="41"/>
      <c r="J20" s="41"/>
      <c r="K20" s="41"/>
    </row>
    <row r="21" spans="1:11" ht="12.75">
      <c r="A21" s="57" t="s">
        <v>30</v>
      </c>
      <c r="B21" s="58"/>
      <c r="C21" s="58">
        <v>300</v>
      </c>
      <c r="D21" s="58">
        <v>0.2</v>
      </c>
      <c r="E21" s="58">
        <f t="shared" si="1"/>
        <v>0</v>
      </c>
      <c r="F21" s="59">
        <f t="shared" si="0"/>
        <v>0</v>
      </c>
      <c r="G21" s="41"/>
      <c r="H21" s="41"/>
      <c r="I21" s="41"/>
      <c r="J21" s="41"/>
      <c r="K21" s="41"/>
    </row>
    <row r="22" spans="1:11" ht="12.75">
      <c r="A22" s="57" t="s">
        <v>40</v>
      </c>
      <c r="B22" s="58"/>
      <c r="C22" s="58">
        <v>200</v>
      </c>
      <c r="D22" s="58">
        <v>1</v>
      </c>
      <c r="E22" s="58">
        <f t="shared" si="1"/>
        <v>0</v>
      </c>
      <c r="F22" s="59">
        <f t="shared" si="0"/>
        <v>0</v>
      </c>
      <c r="G22" s="41"/>
      <c r="H22" s="41"/>
      <c r="I22" s="41"/>
      <c r="J22" s="41"/>
      <c r="K22" s="41"/>
    </row>
    <row r="23" spans="1:11" ht="12.75">
      <c r="A23" s="57" t="s">
        <v>20</v>
      </c>
      <c r="B23" s="58"/>
      <c r="C23" s="58">
        <v>250</v>
      </c>
      <c r="D23" s="58">
        <v>1</v>
      </c>
      <c r="E23" s="58">
        <f t="shared" si="1"/>
        <v>0</v>
      </c>
      <c r="F23" s="59">
        <f t="shared" si="0"/>
        <v>0</v>
      </c>
      <c r="G23" s="41"/>
      <c r="H23" s="41"/>
      <c r="I23" s="41"/>
      <c r="J23" s="41"/>
      <c r="K23" s="41"/>
    </row>
    <row r="24" spans="1:11" ht="12.75">
      <c r="A24" s="57" t="s">
        <v>21</v>
      </c>
      <c r="B24" s="58"/>
      <c r="C24" s="58">
        <v>500</v>
      </c>
      <c r="D24" s="58">
        <v>0.5</v>
      </c>
      <c r="E24" s="58">
        <f t="shared" si="1"/>
        <v>0</v>
      </c>
      <c r="F24" s="59">
        <f t="shared" si="0"/>
        <v>0</v>
      </c>
      <c r="G24" s="41"/>
      <c r="H24" s="41"/>
      <c r="I24" s="41"/>
      <c r="J24" s="41"/>
      <c r="K24" s="41"/>
    </row>
    <row r="25" spans="1:11" ht="12.75">
      <c r="A25" s="57" t="s">
        <v>34</v>
      </c>
      <c r="B25" s="58"/>
      <c r="C25" s="58">
        <v>250</v>
      </c>
      <c r="D25" s="58">
        <v>2</v>
      </c>
      <c r="E25" s="58">
        <f t="shared" si="1"/>
        <v>0</v>
      </c>
      <c r="F25" s="59">
        <f t="shared" si="0"/>
        <v>0</v>
      </c>
      <c r="G25" s="41"/>
      <c r="H25" s="41"/>
      <c r="I25" s="41"/>
      <c r="J25" s="41"/>
      <c r="K25" s="41"/>
    </row>
    <row r="26" spans="1:11" ht="12.75">
      <c r="A26" s="57" t="s">
        <v>22</v>
      </c>
      <c r="B26" s="58"/>
      <c r="C26" s="58">
        <v>1450</v>
      </c>
      <c r="D26" s="58">
        <v>1</v>
      </c>
      <c r="E26" s="58">
        <f t="shared" si="1"/>
        <v>0</v>
      </c>
      <c r="F26" s="59">
        <f t="shared" si="0"/>
        <v>0</v>
      </c>
      <c r="G26" s="41"/>
      <c r="H26" s="41"/>
      <c r="I26" s="41"/>
      <c r="J26" s="41"/>
      <c r="K26" s="41"/>
    </row>
    <row r="27" spans="1:11" ht="12.75">
      <c r="A27" s="57" t="s">
        <v>23</v>
      </c>
      <c r="B27" s="58"/>
      <c r="C27" s="58">
        <v>600</v>
      </c>
      <c r="D27" s="58">
        <v>0.5</v>
      </c>
      <c r="E27" s="58">
        <f t="shared" si="1"/>
        <v>0</v>
      </c>
      <c r="F27" s="59">
        <f t="shared" si="0"/>
        <v>0</v>
      </c>
      <c r="G27" s="41"/>
      <c r="H27" s="41"/>
      <c r="I27" s="41"/>
      <c r="J27" s="41"/>
      <c r="K27" s="41"/>
    </row>
    <row r="28" spans="1:11" ht="12.75">
      <c r="A28" s="57" t="s">
        <v>24</v>
      </c>
      <c r="B28" s="58"/>
      <c r="C28" s="58">
        <v>1100</v>
      </c>
      <c r="D28" s="58">
        <v>0.2</v>
      </c>
      <c r="E28" s="58">
        <f t="shared" si="1"/>
        <v>0</v>
      </c>
      <c r="F28" s="59">
        <f t="shared" si="0"/>
        <v>0</v>
      </c>
      <c r="G28" s="41"/>
      <c r="H28" s="41"/>
      <c r="I28" s="41"/>
      <c r="J28" s="41"/>
      <c r="K28" s="41"/>
    </row>
    <row r="29" spans="1:11" ht="12.75">
      <c r="A29" s="57" t="s">
        <v>25</v>
      </c>
      <c r="B29" s="58"/>
      <c r="C29" s="58">
        <v>350</v>
      </c>
      <c r="D29" s="58">
        <v>8</v>
      </c>
      <c r="E29" s="58">
        <f t="shared" si="1"/>
        <v>0</v>
      </c>
      <c r="F29" s="59">
        <f>E29*30</f>
        <v>0</v>
      </c>
      <c r="G29" s="41"/>
      <c r="H29" s="41"/>
      <c r="I29" s="41"/>
      <c r="J29" s="41"/>
      <c r="K29" s="41"/>
    </row>
    <row r="30" spans="1:11" ht="12.75">
      <c r="A30" s="60" t="s">
        <v>47</v>
      </c>
      <c r="B30" s="61"/>
      <c r="C30" s="61">
        <v>1200</v>
      </c>
      <c r="D30" s="61">
        <v>2</v>
      </c>
      <c r="E30" s="58">
        <f t="shared" si="1"/>
        <v>0</v>
      </c>
      <c r="F30" s="59">
        <f t="shared" si="0"/>
        <v>0</v>
      </c>
      <c r="G30" s="41"/>
      <c r="H30" s="41"/>
      <c r="I30" s="41"/>
      <c r="J30" s="41"/>
      <c r="K30" s="41"/>
    </row>
    <row r="31" spans="1:11" ht="12.75">
      <c r="A31" s="60" t="s">
        <v>52</v>
      </c>
      <c r="B31" s="61"/>
      <c r="C31" s="61">
        <v>210</v>
      </c>
      <c r="D31" s="61">
        <v>2</v>
      </c>
      <c r="E31" s="58">
        <f t="shared" si="1"/>
        <v>0</v>
      </c>
      <c r="F31" s="59">
        <f t="shared" si="0"/>
        <v>0</v>
      </c>
      <c r="G31" s="41"/>
      <c r="H31" s="41"/>
      <c r="I31" s="41"/>
      <c r="J31" s="41"/>
      <c r="K31" s="41"/>
    </row>
    <row r="32" spans="1:11" ht="12.75">
      <c r="A32" s="60" t="s">
        <v>53</v>
      </c>
      <c r="B32" s="61"/>
      <c r="C32" s="61">
        <v>350</v>
      </c>
      <c r="D32" s="61">
        <v>2</v>
      </c>
      <c r="E32" s="58">
        <f t="shared" si="1"/>
        <v>0</v>
      </c>
      <c r="F32" s="59">
        <f t="shared" si="0"/>
        <v>0</v>
      </c>
      <c r="G32" s="41"/>
      <c r="H32" s="41"/>
      <c r="I32" s="41"/>
      <c r="J32" s="41"/>
      <c r="K32" s="41"/>
    </row>
    <row r="33" spans="1:11" ht="12.75">
      <c r="A33" s="60" t="s">
        <v>54</v>
      </c>
      <c r="B33" s="61"/>
      <c r="C33" s="61">
        <v>1500</v>
      </c>
      <c r="D33" s="61">
        <v>2</v>
      </c>
      <c r="E33" s="58">
        <f t="shared" si="1"/>
        <v>0</v>
      </c>
      <c r="F33" s="59">
        <f t="shared" si="0"/>
        <v>0</v>
      </c>
      <c r="G33" s="41"/>
      <c r="H33" s="41"/>
      <c r="I33" s="41"/>
      <c r="J33" s="41"/>
      <c r="K33" s="41"/>
    </row>
    <row r="34" spans="1:11" ht="13.5" customHeight="1">
      <c r="A34" s="60" t="s">
        <v>48</v>
      </c>
      <c r="B34" s="61"/>
      <c r="C34" s="61">
        <v>150</v>
      </c>
      <c r="D34" s="61">
        <v>2</v>
      </c>
      <c r="E34" s="58">
        <f t="shared" si="1"/>
        <v>0</v>
      </c>
      <c r="F34" s="59">
        <f t="shared" si="0"/>
        <v>0</v>
      </c>
      <c r="G34" s="41"/>
      <c r="H34" s="41"/>
      <c r="I34" s="41"/>
      <c r="J34" s="41"/>
      <c r="K34" s="41"/>
    </row>
    <row r="35" spans="1:11" ht="12.75">
      <c r="A35" s="60" t="s">
        <v>44</v>
      </c>
      <c r="B35" s="61"/>
      <c r="C35" s="61">
        <v>800</v>
      </c>
      <c r="D35" s="61">
        <v>1</v>
      </c>
      <c r="E35" s="58">
        <f t="shared" si="1"/>
        <v>0</v>
      </c>
      <c r="F35" s="59">
        <f t="shared" si="0"/>
        <v>0</v>
      </c>
      <c r="G35" s="41"/>
      <c r="H35" s="41"/>
      <c r="I35" s="41"/>
      <c r="J35" s="41"/>
      <c r="K35" s="41"/>
    </row>
    <row r="36" spans="1:11" ht="12.75">
      <c r="A36" s="60" t="s">
        <v>41</v>
      </c>
      <c r="B36" s="61"/>
      <c r="C36" s="61">
        <v>1250</v>
      </c>
      <c r="D36" s="61">
        <v>3</v>
      </c>
      <c r="E36" s="58">
        <f t="shared" si="1"/>
        <v>0</v>
      </c>
      <c r="F36" s="59">
        <f t="shared" si="0"/>
        <v>0</v>
      </c>
      <c r="G36" s="41"/>
      <c r="H36" s="41"/>
      <c r="I36" s="41"/>
      <c r="J36" s="41"/>
      <c r="K36" s="41"/>
    </row>
    <row r="37" spans="1:11" ht="12.75">
      <c r="A37" s="60" t="s">
        <v>42</v>
      </c>
      <c r="B37" s="61"/>
      <c r="C37" s="61">
        <v>1850</v>
      </c>
      <c r="D37" s="61">
        <v>24</v>
      </c>
      <c r="E37" s="58">
        <f t="shared" si="1"/>
        <v>0</v>
      </c>
      <c r="F37" s="59">
        <f t="shared" si="0"/>
        <v>0</v>
      </c>
      <c r="G37" s="41"/>
      <c r="H37" s="41"/>
      <c r="I37" s="41"/>
      <c r="J37" s="41"/>
      <c r="K37" s="41"/>
    </row>
    <row r="38" spans="1:11" ht="12.75">
      <c r="A38" s="60" t="s">
        <v>56</v>
      </c>
      <c r="B38" s="61"/>
      <c r="C38" s="61">
        <v>5000</v>
      </c>
      <c r="D38" s="61">
        <v>24</v>
      </c>
      <c r="E38" s="58">
        <f t="shared" si="1"/>
        <v>0</v>
      </c>
      <c r="F38" s="59">
        <f>E38*30</f>
        <v>0</v>
      </c>
      <c r="G38" s="41"/>
      <c r="H38" s="41"/>
      <c r="I38" s="41"/>
      <c r="J38" s="41"/>
      <c r="K38" s="41"/>
    </row>
    <row r="39" spans="1:11" ht="12.75">
      <c r="A39" s="60" t="s">
        <v>57</v>
      </c>
      <c r="B39" s="61"/>
      <c r="C39" s="61">
        <v>400</v>
      </c>
      <c r="D39" s="61">
        <v>8</v>
      </c>
      <c r="E39" s="58">
        <f t="shared" si="1"/>
        <v>0</v>
      </c>
      <c r="F39" s="59">
        <f>E39*30</f>
        <v>0</v>
      </c>
      <c r="G39" s="41"/>
      <c r="H39" s="41"/>
      <c r="I39" s="41"/>
      <c r="J39" s="41"/>
      <c r="K39" s="41"/>
    </row>
    <row r="40" spans="1:11" ht="12.75">
      <c r="A40" s="60"/>
      <c r="B40" s="61"/>
      <c r="C40" s="61"/>
      <c r="D40" s="61"/>
      <c r="E40" s="58">
        <f t="shared" si="1"/>
        <v>0</v>
      </c>
      <c r="F40" s="59"/>
      <c r="G40" s="41"/>
      <c r="H40" s="41"/>
      <c r="I40" s="41"/>
      <c r="J40" s="41"/>
      <c r="K40" s="41"/>
    </row>
    <row r="41" spans="1:11" ht="12.75">
      <c r="A41" s="60"/>
      <c r="B41" s="61"/>
      <c r="C41" s="61"/>
      <c r="D41" s="61"/>
      <c r="E41" s="58">
        <f t="shared" si="1"/>
        <v>0</v>
      </c>
      <c r="F41" s="59"/>
      <c r="G41" s="41"/>
      <c r="H41" s="41"/>
      <c r="I41" s="41"/>
      <c r="J41" s="41"/>
      <c r="K41" s="41"/>
    </row>
    <row r="42" spans="1:11" ht="12.75">
      <c r="A42" s="60"/>
      <c r="B42" s="61"/>
      <c r="C42" s="61"/>
      <c r="D42" s="61"/>
      <c r="E42" s="58">
        <f t="shared" si="1"/>
        <v>0</v>
      </c>
      <c r="F42" s="59"/>
      <c r="G42" s="41"/>
      <c r="H42" s="41"/>
      <c r="I42" s="41"/>
      <c r="J42" s="41"/>
      <c r="K42" s="41"/>
    </row>
    <row r="43" spans="1:11" ht="12.75">
      <c r="A43" s="60"/>
      <c r="B43" s="61"/>
      <c r="C43" s="61"/>
      <c r="D43" s="61"/>
      <c r="E43" s="58">
        <f t="shared" si="1"/>
        <v>0</v>
      </c>
      <c r="F43" s="59"/>
      <c r="G43" s="41"/>
      <c r="H43" s="41"/>
      <c r="I43" s="41"/>
      <c r="J43" s="41"/>
      <c r="K43" s="41"/>
    </row>
    <row r="44" spans="1:11" ht="12.75">
      <c r="A44" s="60"/>
      <c r="B44" s="61"/>
      <c r="C44" s="61"/>
      <c r="D44" s="61"/>
      <c r="E44" s="58">
        <f t="shared" si="1"/>
        <v>0</v>
      </c>
      <c r="F44" s="59"/>
      <c r="G44" s="41"/>
      <c r="H44" s="41"/>
      <c r="I44" s="41"/>
      <c r="J44" s="41"/>
      <c r="K44" s="41"/>
    </row>
    <row r="45" spans="1:11" ht="12.75">
      <c r="A45" s="60" t="s">
        <v>43</v>
      </c>
      <c r="B45" s="61"/>
      <c r="C45" s="61">
        <v>2820</v>
      </c>
      <c r="D45" s="61">
        <v>3</v>
      </c>
      <c r="E45" s="58">
        <f t="shared" si="1"/>
        <v>0</v>
      </c>
      <c r="F45" s="59">
        <f t="shared" si="0"/>
        <v>0</v>
      </c>
      <c r="G45" s="41"/>
      <c r="H45" s="41"/>
      <c r="I45" s="41"/>
      <c r="J45" s="41"/>
      <c r="K45" s="41"/>
    </row>
    <row r="46" spans="1:11" ht="13.5" thickBot="1">
      <c r="A46" s="62" t="s">
        <v>26</v>
      </c>
      <c r="B46" s="63"/>
      <c r="C46" s="63"/>
      <c r="D46" s="63"/>
      <c r="E46" s="63"/>
      <c r="F46" s="64">
        <f>SUM(F10:F45)</f>
        <v>0</v>
      </c>
      <c r="G46" s="41"/>
      <c r="H46" s="41"/>
      <c r="I46" s="41"/>
      <c r="J46" s="41"/>
      <c r="K46" s="41"/>
    </row>
    <row r="49" spans="1:2" ht="12.75">
      <c r="A49" t="s">
        <v>58</v>
      </c>
      <c r="B49" s="25">
        <v>441.45</v>
      </c>
    </row>
    <row r="50" spans="1:2" ht="12.75">
      <c r="A50" t="s">
        <v>59</v>
      </c>
      <c r="B50" s="25">
        <f>J3*B49</f>
        <v>166868.10000000003</v>
      </c>
    </row>
    <row r="52" ht="12.75">
      <c r="A52" t="s">
        <v>60</v>
      </c>
    </row>
    <row r="53" ht="12.75">
      <c r="A53" t="s">
        <v>61</v>
      </c>
    </row>
    <row r="57" ht="12.75">
      <c r="A57" t="s">
        <v>62</v>
      </c>
    </row>
    <row r="58" ht="12.75">
      <c r="A58" t="s">
        <v>63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:IV16384"/>
    </sheetView>
  </sheetViews>
  <sheetFormatPr defaultColWidth="11.421875" defaultRowHeight="12.75" outlineLevelCol="1"/>
  <cols>
    <col min="1" max="1" width="21.8515625" style="0" customWidth="1"/>
    <col min="2" max="2" width="11.28125" style="0" customWidth="1"/>
    <col min="3" max="3" width="12.140625" style="0" customWidth="1" outlineLevel="1"/>
    <col min="4" max="4" width="8.28125" style="0" customWidth="1" outlineLevel="1"/>
    <col min="5" max="5" width="7.7109375" style="0" customWidth="1" outlineLevel="1"/>
    <col min="6" max="6" width="10.28125" style="0" customWidth="1"/>
    <col min="7" max="7" width="8.140625" style="0" customWidth="1"/>
    <col min="8" max="8" width="4.28125" style="0" customWidth="1"/>
    <col min="9" max="9" width="5.28125" style="0" customWidth="1"/>
    <col min="10" max="10" width="10.7109375" style="0" customWidth="1"/>
    <col min="11" max="11" width="8.00390625" style="0" customWidth="1"/>
    <col min="12" max="12" width="6.57421875" style="0" customWidth="1"/>
    <col min="13" max="13" width="7.140625" style="0" customWidth="1" outlineLevel="1"/>
    <col min="14" max="14" width="6.140625" style="0" customWidth="1" outlineLevel="1"/>
    <col min="15" max="15" width="8.421875" style="0" customWidth="1" outlineLevel="1"/>
    <col min="16" max="16" width="8.421875" style="0" bestFit="1" customWidth="1" outlineLevel="1"/>
    <col min="17" max="17" width="6.28125" style="0" hidden="1" customWidth="1" outlineLevel="1"/>
    <col min="18" max="18" width="7.28125" style="0" customWidth="1" outlineLevel="1"/>
    <col min="19" max="19" width="6.140625" style="0" customWidth="1" outlineLevel="1"/>
    <col min="20" max="20" width="5.28125" style="0" customWidth="1" outlineLevel="1"/>
  </cols>
  <sheetData>
    <row r="1" spans="1:15" ht="12.75">
      <c r="A1" s="34" t="s">
        <v>38</v>
      </c>
      <c r="B1" s="34" t="s">
        <v>0</v>
      </c>
      <c r="C1" s="34" t="s">
        <v>1</v>
      </c>
      <c r="D1" s="34" t="s">
        <v>2</v>
      </c>
      <c r="E1" s="34" t="s">
        <v>3</v>
      </c>
      <c r="F1" s="34">
        <v>1000</v>
      </c>
      <c r="G1" s="34" t="s">
        <v>4</v>
      </c>
      <c r="H1" s="34" t="s">
        <v>11</v>
      </c>
      <c r="I1" s="34" t="s">
        <v>12</v>
      </c>
      <c r="J1" s="34" t="s">
        <v>36</v>
      </c>
      <c r="K1" s="35"/>
      <c r="L1" s="2"/>
      <c r="M1" s="2"/>
      <c r="N1" s="2"/>
      <c r="O1" s="2"/>
    </row>
    <row r="2" spans="1:11" ht="13.5" thickBot="1">
      <c r="A2" s="36" t="s">
        <v>37</v>
      </c>
      <c r="B2" s="37">
        <f>G7</f>
        <v>1.5333333333333332</v>
      </c>
      <c r="C2" s="38">
        <v>220</v>
      </c>
      <c r="D2" s="38">
        <v>1.732</v>
      </c>
      <c r="E2" s="38">
        <v>0.97</v>
      </c>
      <c r="F2" s="38">
        <v>1000</v>
      </c>
      <c r="G2" s="38">
        <v>24</v>
      </c>
      <c r="H2" s="38">
        <v>30</v>
      </c>
      <c r="I2" s="39">
        <v>1</v>
      </c>
      <c r="J2" s="40">
        <f>(B2*C2)/F2*D2*E2*G2*H2*I2</f>
        <v>408.0481152</v>
      </c>
      <c r="K2" s="41"/>
    </row>
    <row r="3" spans="1:15" ht="16.5" thickBot="1">
      <c r="A3" s="36" t="s">
        <v>39</v>
      </c>
      <c r="B3" s="42">
        <v>4.6</v>
      </c>
      <c r="C3" s="43">
        <v>125</v>
      </c>
      <c r="D3" s="44"/>
      <c r="E3" s="44" t="s">
        <v>55</v>
      </c>
      <c r="F3" s="45"/>
      <c r="G3" s="46"/>
      <c r="H3" s="44"/>
      <c r="I3" s="44"/>
      <c r="J3" s="47">
        <f>(B3*C3)/F2*G2*H2*I2</f>
        <v>413.99999999999994</v>
      </c>
      <c r="K3" s="41"/>
      <c r="M3" s="4"/>
      <c r="N3" s="4"/>
      <c r="O3" s="4"/>
    </row>
    <row r="4" spans="1:11" ht="12.75">
      <c r="A4" s="41"/>
      <c r="B4" s="41"/>
      <c r="C4" s="41"/>
      <c r="D4" s="41"/>
      <c r="E4" s="41"/>
      <c r="F4" s="41"/>
      <c r="G4" s="48"/>
      <c r="H4" s="41"/>
      <c r="I4" s="41"/>
      <c r="J4" s="41"/>
      <c r="K4" s="41"/>
    </row>
    <row r="5" spans="1:11" ht="12.75">
      <c r="A5" s="41"/>
      <c r="B5" s="49" t="s">
        <v>45</v>
      </c>
      <c r="C5" s="41"/>
      <c r="D5" s="41"/>
      <c r="E5" s="41"/>
      <c r="F5" s="41"/>
      <c r="G5" s="41"/>
      <c r="H5" s="41"/>
      <c r="I5" s="41"/>
      <c r="J5" s="41"/>
      <c r="K5" s="41"/>
    </row>
    <row r="6" spans="1:11" ht="15.75">
      <c r="A6" s="34" t="s">
        <v>5</v>
      </c>
      <c r="B6" s="34" t="s">
        <v>6</v>
      </c>
      <c r="C6" s="34" t="s">
        <v>7</v>
      </c>
      <c r="D6" s="34" t="s">
        <v>8</v>
      </c>
      <c r="E6" s="34" t="s">
        <v>9</v>
      </c>
      <c r="F6" s="34" t="s">
        <v>46</v>
      </c>
      <c r="G6" s="50" t="s">
        <v>10</v>
      </c>
      <c r="H6" s="41"/>
      <c r="I6" s="41"/>
      <c r="J6" s="41"/>
      <c r="K6" s="41"/>
    </row>
    <row r="7" spans="1:11" ht="15.75">
      <c r="A7" s="51">
        <v>4.6</v>
      </c>
      <c r="B7" s="51">
        <v>0</v>
      </c>
      <c r="C7" s="51"/>
      <c r="D7" s="51"/>
      <c r="E7" s="51"/>
      <c r="F7" s="51">
        <f>A7+B7+C7</f>
        <v>4.6</v>
      </c>
      <c r="G7" s="52">
        <f>(A7+B7+C7)/3</f>
        <v>1.5333333333333332</v>
      </c>
      <c r="H7" s="41"/>
      <c r="I7" s="41"/>
      <c r="J7" s="41"/>
      <c r="K7" s="41"/>
    </row>
    <row r="8" spans="1:11" ht="13.5" thickBot="1">
      <c r="A8" s="44"/>
      <c r="B8" s="44"/>
      <c r="C8" s="44"/>
      <c r="D8" s="44"/>
      <c r="E8" s="44"/>
      <c r="F8" s="44"/>
      <c r="G8" s="41"/>
      <c r="H8" s="41"/>
      <c r="I8" s="41"/>
      <c r="J8" s="41"/>
      <c r="K8" s="41"/>
    </row>
    <row r="9" spans="1:11" ht="25.5">
      <c r="A9" s="53" t="s">
        <v>13</v>
      </c>
      <c r="B9" s="54" t="s">
        <v>16</v>
      </c>
      <c r="C9" s="54" t="s">
        <v>33</v>
      </c>
      <c r="D9" s="55" t="s">
        <v>14</v>
      </c>
      <c r="E9" s="55" t="s">
        <v>49</v>
      </c>
      <c r="F9" s="56" t="s">
        <v>15</v>
      </c>
      <c r="G9" s="41"/>
      <c r="H9" s="41"/>
      <c r="I9" s="41"/>
      <c r="J9" s="41"/>
      <c r="K9" s="41"/>
    </row>
    <row r="10" spans="1:11" ht="12.75">
      <c r="A10" s="57" t="s">
        <v>17</v>
      </c>
      <c r="B10" s="58"/>
      <c r="C10" s="58">
        <v>60</v>
      </c>
      <c r="D10" s="58">
        <v>4</v>
      </c>
      <c r="E10" s="58">
        <f>B10*C10*D10/1000</f>
        <v>0</v>
      </c>
      <c r="F10" s="59">
        <f>E10*30</f>
        <v>0</v>
      </c>
      <c r="G10" s="41"/>
      <c r="H10" s="41"/>
      <c r="I10" s="41"/>
      <c r="J10" s="41"/>
      <c r="K10" s="41"/>
    </row>
    <row r="11" spans="1:11" ht="12.75">
      <c r="A11" s="57" t="s">
        <v>27</v>
      </c>
      <c r="B11" s="58">
        <v>4</v>
      </c>
      <c r="C11" s="58">
        <v>100</v>
      </c>
      <c r="D11" s="58">
        <v>2</v>
      </c>
      <c r="E11" s="58">
        <f>B11*C11*D11/1000</f>
        <v>0.8</v>
      </c>
      <c r="F11" s="59">
        <f aca="true" t="shared" si="0" ref="F11:F45">E11*30</f>
        <v>24</v>
      </c>
      <c r="G11" s="41"/>
      <c r="H11" s="41"/>
      <c r="I11" s="41"/>
      <c r="J11" s="41"/>
      <c r="K11" s="41"/>
    </row>
    <row r="12" spans="1:11" ht="12.75">
      <c r="A12" s="57" t="s">
        <v>35</v>
      </c>
      <c r="B12" s="58">
        <v>3</v>
      </c>
      <c r="C12" s="58">
        <v>25</v>
      </c>
      <c r="D12" s="58">
        <v>6</v>
      </c>
      <c r="E12" s="58">
        <f aca="true" t="shared" si="1" ref="E12:E45">B12*C12*D12/1000</f>
        <v>0.45</v>
      </c>
      <c r="F12" s="59">
        <f>E12*30</f>
        <v>13.5</v>
      </c>
      <c r="G12" s="41"/>
      <c r="H12" s="41"/>
      <c r="I12" s="41"/>
      <c r="J12" s="65"/>
      <c r="K12" s="41"/>
    </row>
    <row r="13" spans="1:11" ht="12.75">
      <c r="A13" s="57" t="s">
        <v>50</v>
      </c>
      <c r="B13" s="58"/>
      <c r="C13" s="58">
        <v>90</v>
      </c>
      <c r="D13" s="58">
        <v>17</v>
      </c>
      <c r="E13" s="58">
        <f t="shared" si="1"/>
        <v>0</v>
      </c>
      <c r="F13" s="59">
        <f>E13*30</f>
        <v>0</v>
      </c>
      <c r="G13" s="41"/>
      <c r="H13" s="41"/>
      <c r="I13" s="41"/>
      <c r="J13" s="65"/>
      <c r="K13" s="41"/>
    </row>
    <row r="14" spans="1:11" ht="12.75">
      <c r="A14" s="57" t="s">
        <v>51</v>
      </c>
      <c r="B14" s="58"/>
      <c r="C14" s="58">
        <v>180</v>
      </c>
      <c r="D14" s="58">
        <v>4</v>
      </c>
      <c r="E14" s="58">
        <f t="shared" si="1"/>
        <v>0</v>
      </c>
      <c r="F14" s="59">
        <v>0</v>
      </c>
      <c r="G14" s="41"/>
      <c r="H14" s="41"/>
      <c r="I14" s="41"/>
      <c r="J14" s="65"/>
      <c r="K14" s="41"/>
    </row>
    <row r="15" spans="1:11" ht="12.75">
      <c r="A15" s="57" t="s">
        <v>18</v>
      </c>
      <c r="B15" s="58"/>
      <c r="C15" s="58">
        <v>1000</v>
      </c>
      <c r="D15" s="58">
        <v>2</v>
      </c>
      <c r="E15" s="58">
        <f t="shared" si="1"/>
        <v>0</v>
      </c>
      <c r="F15" s="59">
        <f t="shared" si="0"/>
        <v>0</v>
      </c>
      <c r="G15" s="41"/>
      <c r="H15" s="41"/>
      <c r="I15" s="41"/>
      <c r="J15" s="65"/>
      <c r="K15" s="41"/>
    </row>
    <row r="16" spans="1:11" ht="12.75">
      <c r="A16" s="57" t="s">
        <v>32</v>
      </c>
      <c r="B16" s="58">
        <v>1</v>
      </c>
      <c r="C16" s="58">
        <v>200</v>
      </c>
      <c r="D16" s="58">
        <v>24</v>
      </c>
      <c r="E16" s="58">
        <f t="shared" si="1"/>
        <v>4.8</v>
      </c>
      <c r="F16" s="59">
        <f t="shared" si="0"/>
        <v>144</v>
      </c>
      <c r="G16" s="41"/>
      <c r="H16" s="41"/>
      <c r="I16" s="41"/>
      <c r="J16" s="65"/>
      <c r="K16" s="41"/>
    </row>
    <row r="17" spans="1:11" ht="12.75">
      <c r="A17" s="57" t="s">
        <v>28</v>
      </c>
      <c r="B17" s="58">
        <v>2</v>
      </c>
      <c r="C17" s="58">
        <v>450</v>
      </c>
      <c r="D17" s="58">
        <v>8</v>
      </c>
      <c r="E17" s="58">
        <f t="shared" si="1"/>
        <v>7.2</v>
      </c>
      <c r="F17" s="59">
        <f t="shared" si="0"/>
        <v>216</v>
      </c>
      <c r="G17" s="41"/>
      <c r="H17" s="41"/>
      <c r="I17" s="41"/>
      <c r="J17" s="41"/>
      <c r="K17" s="41"/>
    </row>
    <row r="18" spans="1:11" ht="12.75">
      <c r="A18" s="57" t="s">
        <v>29</v>
      </c>
      <c r="B18" s="58"/>
      <c r="C18" s="58">
        <v>580</v>
      </c>
      <c r="D18" s="58">
        <v>8</v>
      </c>
      <c r="E18" s="58">
        <f t="shared" si="1"/>
        <v>0</v>
      </c>
      <c r="F18" s="59">
        <f t="shared" si="0"/>
        <v>0</v>
      </c>
      <c r="G18" s="41"/>
      <c r="H18" s="41"/>
      <c r="I18" s="41"/>
      <c r="J18" s="41"/>
      <c r="K18" s="41"/>
    </row>
    <row r="19" spans="1:11" ht="12.75">
      <c r="A19" s="57" t="s">
        <v>19</v>
      </c>
      <c r="B19" s="58"/>
      <c r="C19" s="58">
        <v>150</v>
      </c>
      <c r="D19" s="58">
        <v>6</v>
      </c>
      <c r="E19" s="58">
        <f t="shared" si="1"/>
        <v>0</v>
      </c>
      <c r="F19" s="59">
        <f t="shared" si="0"/>
        <v>0</v>
      </c>
      <c r="G19" s="41"/>
      <c r="H19" s="41"/>
      <c r="I19" s="41"/>
      <c r="J19" s="41"/>
      <c r="K19" s="41"/>
    </row>
    <row r="20" spans="1:11" ht="12.75">
      <c r="A20" s="57" t="s">
        <v>31</v>
      </c>
      <c r="B20" s="58"/>
      <c r="C20" s="58">
        <v>125</v>
      </c>
      <c r="D20" s="58">
        <v>0.1</v>
      </c>
      <c r="E20" s="58">
        <f t="shared" si="1"/>
        <v>0</v>
      </c>
      <c r="F20" s="59">
        <f t="shared" si="0"/>
        <v>0</v>
      </c>
      <c r="G20" s="41"/>
      <c r="H20" s="41"/>
      <c r="I20" s="41"/>
      <c r="J20" s="41"/>
      <c r="K20" s="41"/>
    </row>
    <row r="21" spans="1:11" ht="12.75">
      <c r="A21" s="57" t="s">
        <v>30</v>
      </c>
      <c r="B21" s="58"/>
      <c r="C21" s="58">
        <v>300</v>
      </c>
      <c r="D21" s="58">
        <v>0.2</v>
      </c>
      <c r="E21" s="58">
        <f t="shared" si="1"/>
        <v>0</v>
      </c>
      <c r="F21" s="59">
        <f t="shared" si="0"/>
        <v>0</v>
      </c>
      <c r="G21" s="41"/>
      <c r="H21" s="41"/>
      <c r="I21" s="41"/>
      <c r="J21" s="41"/>
      <c r="K21" s="41"/>
    </row>
    <row r="22" spans="1:11" ht="12.75">
      <c r="A22" s="57" t="s">
        <v>40</v>
      </c>
      <c r="B22" s="58"/>
      <c r="C22" s="58">
        <v>200</v>
      </c>
      <c r="D22" s="58">
        <v>1</v>
      </c>
      <c r="E22" s="58">
        <f t="shared" si="1"/>
        <v>0</v>
      </c>
      <c r="F22" s="59">
        <f t="shared" si="0"/>
        <v>0</v>
      </c>
      <c r="G22" s="41"/>
      <c r="H22" s="41"/>
      <c r="I22" s="41"/>
      <c r="J22" s="41"/>
      <c r="K22" s="41"/>
    </row>
    <row r="23" spans="1:11" ht="12.75">
      <c r="A23" s="57" t="s">
        <v>20</v>
      </c>
      <c r="B23" s="58"/>
      <c r="C23" s="58">
        <v>250</v>
      </c>
      <c r="D23" s="58">
        <v>1</v>
      </c>
      <c r="E23" s="58">
        <f t="shared" si="1"/>
        <v>0</v>
      </c>
      <c r="F23" s="59">
        <f t="shared" si="0"/>
        <v>0</v>
      </c>
      <c r="G23" s="41"/>
      <c r="H23" s="41"/>
      <c r="I23" s="41"/>
      <c r="J23" s="41"/>
      <c r="K23" s="41"/>
    </row>
    <row r="24" spans="1:11" ht="12.75">
      <c r="A24" s="57" t="s">
        <v>21</v>
      </c>
      <c r="B24" s="58"/>
      <c r="C24" s="58">
        <v>500</v>
      </c>
      <c r="D24" s="58">
        <v>0.5</v>
      </c>
      <c r="E24" s="58">
        <f t="shared" si="1"/>
        <v>0</v>
      </c>
      <c r="F24" s="59">
        <f t="shared" si="0"/>
        <v>0</v>
      </c>
      <c r="G24" s="41"/>
      <c r="H24" s="41"/>
      <c r="I24" s="41"/>
      <c r="J24" s="41"/>
      <c r="K24" s="41"/>
    </row>
    <row r="25" spans="1:11" ht="12.75">
      <c r="A25" s="57" t="s">
        <v>34</v>
      </c>
      <c r="B25" s="58"/>
      <c r="C25" s="58">
        <v>250</v>
      </c>
      <c r="D25" s="58">
        <v>2</v>
      </c>
      <c r="E25" s="58">
        <f t="shared" si="1"/>
        <v>0</v>
      </c>
      <c r="F25" s="59">
        <f t="shared" si="0"/>
        <v>0</v>
      </c>
      <c r="G25" s="41"/>
      <c r="H25" s="41"/>
      <c r="I25" s="41"/>
      <c r="J25" s="41"/>
      <c r="K25" s="41"/>
    </row>
    <row r="26" spans="1:11" ht="12.75">
      <c r="A26" s="57" t="s">
        <v>22</v>
      </c>
      <c r="B26" s="58"/>
      <c r="C26" s="58">
        <v>1450</v>
      </c>
      <c r="D26" s="58">
        <v>1</v>
      </c>
      <c r="E26" s="58">
        <f t="shared" si="1"/>
        <v>0</v>
      </c>
      <c r="F26" s="59">
        <f t="shared" si="0"/>
        <v>0</v>
      </c>
      <c r="G26" s="41"/>
      <c r="H26" s="41"/>
      <c r="I26" s="41"/>
      <c r="J26" s="41"/>
      <c r="K26" s="41"/>
    </row>
    <row r="27" spans="1:11" ht="12.75">
      <c r="A27" s="57" t="s">
        <v>23</v>
      </c>
      <c r="B27" s="58"/>
      <c r="C27" s="58">
        <v>600</v>
      </c>
      <c r="D27" s="58">
        <v>0.5</v>
      </c>
      <c r="E27" s="58">
        <f t="shared" si="1"/>
        <v>0</v>
      </c>
      <c r="F27" s="59">
        <f t="shared" si="0"/>
        <v>0</v>
      </c>
      <c r="G27" s="41"/>
      <c r="H27" s="41"/>
      <c r="I27" s="41"/>
      <c r="J27" s="41"/>
      <c r="K27" s="41"/>
    </row>
    <row r="28" spans="1:11" ht="12.75">
      <c r="A28" s="57" t="s">
        <v>24</v>
      </c>
      <c r="B28" s="58"/>
      <c r="C28" s="58">
        <v>1100</v>
      </c>
      <c r="D28" s="58">
        <v>0.2</v>
      </c>
      <c r="E28" s="58">
        <f t="shared" si="1"/>
        <v>0</v>
      </c>
      <c r="F28" s="59">
        <f t="shared" si="0"/>
        <v>0</v>
      </c>
      <c r="G28" s="41"/>
      <c r="H28" s="41"/>
      <c r="I28" s="41"/>
      <c r="J28" s="41"/>
      <c r="K28" s="41"/>
    </row>
    <row r="29" spans="1:11" ht="12.75">
      <c r="A29" s="57" t="s">
        <v>25</v>
      </c>
      <c r="B29" s="58"/>
      <c r="C29" s="58">
        <v>350</v>
      </c>
      <c r="D29" s="58">
        <v>8</v>
      </c>
      <c r="E29" s="58">
        <f t="shared" si="1"/>
        <v>0</v>
      </c>
      <c r="F29" s="59">
        <f>E29*30</f>
        <v>0</v>
      </c>
      <c r="G29" s="41"/>
      <c r="H29" s="41"/>
      <c r="I29" s="41"/>
      <c r="J29" s="41"/>
      <c r="K29" s="41"/>
    </row>
    <row r="30" spans="1:11" ht="12.75">
      <c r="A30" s="60" t="s">
        <v>47</v>
      </c>
      <c r="B30" s="61"/>
      <c r="C30" s="61">
        <v>1200</v>
      </c>
      <c r="D30" s="61">
        <v>2</v>
      </c>
      <c r="E30" s="58">
        <f t="shared" si="1"/>
        <v>0</v>
      </c>
      <c r="F30" s="59">
        <f t="shared" si="0"/>
        <v>0</v>
      </c>
      <c r="G30" s="41"/>
      <c r="H30" s="41"/>
      <c r="I30" s="41"/>
      <c r="J30" s="41"/>
      <c r="K30" s="41"/>
    </row>
    <row r="31" spans="1:11" ht="12.75">
      <c r="A31" s="60" t="s">
        <v>52</v>
      </c>
      <c r="B31" s="61"/>
      <c r="C31" s="61">
        <v>210</v>
      </c>
      <c r="D31" s="61">
        <v>2</v>
      </c>
      <c r="E31" s="58">
        <f t="shared" si="1"/>
        <v>0</v>
      </c>
      <c r="F31" s="59">
        <f t="shared" si="0"/>
        <v>0</v>
      </c>
      <c r="G31" s="41"/>
      <c r="H31" s="41"/>
      <c r="I31" s="41"/>
      <c r="J31" s="41"/>
      <c r="K31" s="41"/>
    </row>
    <row r="32" spans="1:11" ht="12.75">
      <c r="A32" s="60" t="s">
        <v>53</v>
      </c>
      <c r="B32" s="61"/>
      <c r="C32" s="61">
        <v>350</v>
      </c>
      <c r="D32" s="61">
        <v>2</v>
      </c>
      <c r="E32" s="58">
        <f t="shared" si="1"/>
        <v>0</v>
      </c>
      <c r="F32" s="59">
        <f t="shared" si="0"/>
        <v>0</v>
      </c>
      <c r="G32" s="41"/>
      <c r="H32" s="41"/>
      <c r="I32" s="41"/>
      <c r="J32" s="41"/>
      <c r="K32" s="41"/>
    </row>
    <row r="33" spans="1:11" ht="12.75">
      <c r="A33" s="60" t="s">
        <v>54</v>
      </c>
      <c r="B33" s="61"/>
      <c r="C33" s="61">
        <v>1500</v>
      </c>
      <c r="D33" s="61">
        <v>2</v>
      </c>
      <c r="E33" s="58">
        <f t="shared" si="1"/>
        <v>0</v>
      </c>
      <c r="F33" s="59">
        <f t="shared" si="0"/>
        <v>0</v>
      </c>
      <c r="G33" s="41"/>
      <c r="H33" s="41"/>
      <c r="I33" s="41"/>
      <c r="J33" s="41"/>
      <c r="K33" s="41"/>
    </row>
    <row r="34" spans="1:11" ht="13.5" customHeight="1">
      <c r="A34" s="60" t="s">
        <v>48</v>
      </c>
      <c r="B34" s="61"/>
      <c r="C34" s="61">
        <v>150</v>
      </c>
      <c r="D34" s="61">
        <v>2</v>
      </c>
      <c r="E34" s="58">
        <f t="shared" si="1"/>
        <v>0</v>
      </c>
      <c r="F34" s="59">
        <f t="shared" si="0"/>
        <v>0</v>
      </c>
      <c r="G34" s="41"/>
      <c r="H34" s="41"/>
      <c r="I34" s="41"/>
      <c r="J34" s="41"/>
      <c r="K34" s="41"/>
    </row>
    <row r="35" spans="1:11" ht="12.75">
      <c r="A35" s="60" t="s">
        <v>44</v>
      </c>
      <c r="B35" s="61"/>
      <c r="C35" s="61">
        <v>800</v>
      </c>
      <c r="D35" s="61">
        <v>1</v>
      </c>
      <c r="E35" s="58">
        <f t="shared" si="1"/>
        <v>0</v>
      </c>
      <c r="F35" s="59">
        <f t="shared" si="0"/>
        <v>0</v>
      </c>
      <c r="G35" s="41"/>
      <c r="H35" s="41"/>
      <c r="I35" s="41"/>
      <c r="J35" s="41"/>
      <c r="K35" s="41"/>
    </row>
    <row r="36" spans="1:11" ht="12.75">
      <c r="A36" s="60" t="s">
        <v>41</v>
      </c>
      <c r="B36" s="61"/>
      <c r="C36" s="61">
        <v>1250</v>
      </c>
      <c r="D36" s="61">
        <v>3</v>
      </c>
      <c r="E36" s="58">
        <f t="shared" si="1"/>
        <v>0</v>
      </c>
      <c r="F36" s="59">
        <f t="shared" si="0"/>
        <v>0</v>
      </c>
      <c r="G36" s="41"/>
      <c r="H36" s="41"/>
      <c r="I36" s="41"/>
      <c r="J36" s="41"/>
      <c r="K36" s="41"/>
    </row>
    <row r="37" spans="1:11" ht="12.75">
      <c r="A37" s="60" t="s">
        <v>42</v>
      </c>
      <c r="B37" s="61"/>
      <c r="C37" s="61">
        <v>1850</v>
      </c>
      <c r="D37" s="61">
        <v>24</v>
      </c>
      <c r="E37" s="58">
        <f t="shared" si="1"/>
        <v>0</v>
      </c>
      <c r="F37" s="59">
        <f t="shared" si="0"/>
        <v>0</v>
      </c>
      <c r="G37" s="41"/>
      <c r="H37" s="41"/>
      <c r="I37" s="41"/>
      <c r="J37" s="41"/>
      <c r="K37" s="41"/>
    </row>
    <row r="38" spans="1:11" ht="12.75">
      <c r="A38" s="60" t="s">
        <v>56</v>
      </c>
      <c r="B38" s="61"/>
      <c r="C38" s="61">
        <v>5000</v>
      </c>
      <c r="D38" s="61">
        <v>24</v>
      </c>
      <c r="E38" s="58">
        <f t="shared" si="1"/>
        <v>0</v>
      </c>
      <c r="F38" s="59">
        <f>E38*30</f>
        <v>0</v>
      </c>
      <c r="G38" s="41"/>
      <c r="H38" s="41"/>
      <c r="I38" s="41"/>
      <c r="J38" s="41"/>
      <c r="K38" s="41"/>
    </row>
    <row r="39" spans="1:11" ht="12.75">
      <c r="A39" s="60" t="s">
        <v>57</v>
      </c>
      <c r="B39" s="61"/>
      <c r="C39" s="61">
        <v>400</v>
      </c>
      <c r="D39" s="61">
        <v>8</v>
      </c>
      <c r="E39" s="58">
        <f t="shared" si="1"/>
        <v>0</v>
      </c>
      <c r="F39" s="59">
        <f>E39*30</f>
        <v>0</v>
      </c>
      <c r="G39" s="41"/>
      <c r="H39" s="41"/>
      <c r="I39" s="41"/>
      <c r="J39" s="41"/>
      <c r="K39" s="41"/>
    </row>
    <row r="40" spans="1:11" ht="12.75">
      <c r="A40" s="60"/>
      <c r="B40" s="61"/>
      <c r="C40" s="61"/>
      <c r="D40" s="61"/>
      <c r="E40" s="58">
        <f t="shared" si="1"/>
        <v>0</v>
      </c>
      <c r="F40" s="59"/>
      <c r="G40" s="41"/>
      <c r="H40" s="41"/>
      <c r="I40" s="41"/>
      <c r="J40" s="41"/>
      <c r="K40" s="41"/>
    </row>
    <row r="41" spans="1:11" ht="12.75">
      <c r="A41" s="60"/>
      <c r="B41" s="61"/>
      <c r="C41" s="61"/>
      <c r="D41" s="61"/>
      <c r="E41" s="58">
        <f t="shared" si="1"/>
        <v>0</v>
      </c>
      <c r="F41" s="59"/>
      <c r="G41" s="41"/>
      <c r="H41" s="41"/>
      <c r="I41" s="41"/>
      <c r="J41" s="41"/>
      <c r="K41" s="41"/>
    </row>
    <row r="42" spans="1:11" ht="12.75">
      <c r="A42" s="60"/>
      <c r="B42" s="61"/>
      <c r="C42" s="61"/>
      <c r="D42" s="61"/>
      <c r="E42" s="58">
        <f t="shared" si="1"/>
        <v>0</v>
      </c>
      <c r="F42" s="59"/>
      <c r="G42" s="41"/>
      <c r="H42" s="41"/>
      <c r="I42" s="41"/>
      <c r="J42" s="41"/>
      <c r="K42" s="41"/>
    </row>
    <row r="43" spans="1:11" ht="12.75">
      <c r="A43" s="60"/>
      <c r="B43" s="61"/>
      <c r="C43" s="61"/>
      <c r="D43" s="61"/>
      <c r="E43" s="58">
        <f t="shared" si="1"/>
        <v>0</v>
      </c>
      <c r="F43" s="59"/>
      <c r="G43" s="41"/>
      <c r="H43" s="41"/>
      <c r="I43" s="41"/>
      <c r="J43" s="41"/>
      <c r="K43" s="41"/>
    </row>
    <row r="44" spans="1:11" ht="12.75">
      <c r="A44" s="60"/>
      <c r="B44" s="61"/>
      <c r="C44" s="61"/>
      <c r="D44" s="61"/>
      <c r="E44" s="58">
        <f t="shared" si="1"/>
        <v>0</v>
      </c>
      <c r="F44" s="59"/>
      <c r="G44" s="41"/>
      <c r="H44" s="41"/>
      <c r="I44" s="41"/>
      <c r="J44" s="41"/>
      <c r="K44" s="41"/>
    </row>
    <row r="45" spans="1:11" ht="12.75">
      <c r="A45" s="60" t="s">
        <v>43</v>
      </c>
      <c r="B45" s="61"/>
      <c r="C45" s="61">
        <v>2820</v>
      </c>
      <c r="D45" s="61">
        <v>3</v>
      </c>
      <c r="E45" s="58">
        <f t="shared" si="1"/>
        <v>0</v>
      </c>
      <c r="F45" s="59">
        <f t="shared" si="0"/>
        <v>0</v>
      </c>
      <c r="G45" s="41"/>
      <c r="H45" s="41"/>
      <c r="I45" s="41"/>
      <c r="J45" s="41"/>
      <c r="K45" s="41"/>
    </row>
    <row r="46" spans="1:11" ht="13.5" thickBot="1">
      <c r="A46" s="62" t="s">
        <v>26</v>
      </c>
      <c r="B46" s="63"/>
      <c r="C46" s="63"/>
      <c r="D46" s="63"/>
      <c r="E46" s="63"/>
      <c r="F46" s="64">
        <f>SUM(F10:F45)</f>
        <v>397.5</v>
      </c>
      <c r="G46" s="41"/>
      <c r="H46" s="41"/>
      <c r="I46" s="41"/>
      <c r="J46" s="41"/>
      <c r="K46" s="41"/>
    </row>
    <row r="49" spans="1:2" ht="12.75">
      <c r="A49" t="s">
        <v>58</v>
      </c>
      <c r="B49" s="25">
        <v>441.45</v>
      </c>
    </row>
    <row r="50" spans="1:2" ht="12.75">
      <c r="A50" t="s">
        <v>59</v>
      </c>
      <c r="B50" s="25">
        <f>J3*B49</f>
        <v>182760.29999999996</v>
      </c>
    </row>
    <row r="52" ht="12.75">
      <c r="A52" t="s">
        <v>60</v>
      </c>
    </row>
    <row r="53" ht="12.75">
      <c r="A53" t="s">
        <v>61</v>
      </c>
    </row>
    <row r="57" ht="12.75">
      <c r="A57" t="s">
        <v>62</v>
      </c>
    </row>
    <row r="58" ht="12.75">
      <c r="A58" t="s">
        <v>63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IV16384"/>
    </sheetView>
  </sheetViews>
  <sheetFormatPr defaultColWidth="11.421875" defaultRowHeight="12.75" outlineLevelCol="1"/>
  <cols>
    <col min="1" max="1" width="21.8515625" style="0" customWidth="1"/>
    <col min="2" max="2" width="8.8515625" style="0" customWidth="1"/>
    <col min="3" max="3" width="8.28125" style="0" customWidth="1" outlineLevel="1"/>
    <col min="4" max="4" width="7.140625" style="0" customWidth="1" outlineLevel="1"/>
    <col min="5" max="5" width="7.28125" style="0" customWidth="1" outlineLevel="1"/>
    <col min="6" max="6" width="9.28125" style="0" customWidth="1"/>
    <col min="7" max="7" width="8.140625" style="0" customWidth="1"/>
    <col min="8" max="8" width="4.28125" style="0" customWidth="1"/>
    <col min="9" max="9" width="5.28125" style="0" customWidth="1"/>
    <col min="10" max="10" width="10.7109375" style="0" customWidth="1"/>
    <col min="11" max="11" width="8.00390625" style="0" customWidth="1"/>
    <col min="12" max="12" width="6.57421875" style="0" customWidth="1"/>
    <col min="13" max="13" width="7.140625" style="0" customWidth="1" outlineLevel="1"/>
    <col min="14" max="14" width="6.140625" style="0" customWidth="1" outlineLevel="1"/>
    <col min="15" max="15" width="8.421875" style="0" customWidth="1" outlineLevel="1"/>
    <col min="16" max="16" width="8.421875" style="0" bestFit="1" customWidth="1" outlineLevel="1"/>
    <col min="17" max="17" width="6.28125" style="0" hidden="1" customWidth="1" outlineLevel="1"/>
    <col min="18" max="18" width="7.28125" style="0" customWidth="1" outlineLevel="1"/>
    <col min="19" max="19" width="6.140625" style="0" customWidth="1" outlineLevel="1"/>
    <col min="20" max="20" width="5.28125" style="0" customWidth="1" outlineLevel="1"/>
  </cols>
  <sheetData>
    <row r="1" spans="1:15" ht="12.75">
      <c r="A1" s="34" t="s">
        <v>38</v>
      </c>
      <c r="B1" s="34" t="s">
        <v>0</v>
      </c>
      <c r="C1" s="34" t="s">
        <v>1</v>
      </c>
      <c r="D1" s="34" t="s">
        <v>2</v>
      </c>
      <c r="E1" s="34" t="s">
        <v>3</v>
      </c>
      <c r="F1" s="34">
        <v>1000</v>
      </c>
      <c r="G1" s="34" t="s">
        <v>4</v>
      </c>
      <c r="H1" s="34" t="s">
        <v>11</v>
      </c>
      <c r="I1" s="34" t="s">
        <v>12</v>
      </c>
      <c r="J1" s="34" t="s">
        <v>36</v>
      </c>
      <c r="K1" s="35"/>
      <c r="L1" s="2"/>
      <c r="M1" s="2"/>
      <c r="N1" s="2"/>
      <c r="O1" s="2"/>
    </row>
    <row r="2" spans="1:11" ht="13.5" thickBot="1">
      <c r="A2" s="36" t="s">
        <v>37</v>
      </c>
      <c r="B2" s="37">
        <f>G7</f>
        <v>10.666666666666666</v>
      </c>
      <c r="C2" s="38">
        <v>220</v>
      </c>
      <c r="D2" s="38">
        <v>1.732</v>
      </c>
      <c r="E2" s="38">
        <v>0.97</v>
      </c>
      <c r="F2" s="38">
        <v>1000</v>
      </c>
      <c r="G2" s="38">
        <v>24</v>
      </c>
      <c r="H2" s="38">
        <v>30</v>
      </c>
      <c r="I2" s="39">
        <v>1</v>
      </c>
      <c r="J2" s="40">
        <f>(B2*C2)/F2*D2*E2*G2*H2*I2</f>
        <v>2838.595584</v>
      </c>
      <c r="K2" s="41"/>
    </row>
    <row r="3" spans="1:15" ht="16.5" thickBot="1">
      <c r="A3" s="36" t="s">
        <v>39</v>
      </c>
      <c r="B3" s="42">
        <f>F7</f>
        <v>32</v>
      </c>
      <c r="C3" s="43">
        <v>125</v>
      </c>
      <c r="D3" s="44"/>
      <c r="E3" s="44" t="s">
        <v>55</v>
      </c>
      <c r="F3" s="45"/>
      <c r="G3" s="46"/>
      <c r="H3" s="44"/>
      <c r="I3" s="44"/>
      <c r="J3" s="47">
        <f>(B3*C3)/F2*G2*H2*I2</f>
        <v>2880</v>
      </c>
      <c r="K3" s="41"/>
      <c r="M3" s="4"/>
      <c r="N3" s="4"/>
      <c r="O3" s="4"/>
    </row>
    <row r="4" spans="1:11" ht="12.75">
      <c r="A4" s="41"/>
      <c r="B4" s="41"/>
      <c r="C4" s="41"/>
      <c r="D4" s="41"/>
      <c r="E4" s="41"/>
      <c r="F4" s="41"/>
      <c r="G4" s="48"/>
      <c r="H4" s="41"/>
      <c r="I4" s="41"/>
      <c r="J4" s="41"/>
      <c r="K4" s="41"/>
    </row>
    <row r="5" spans="1:11" ht="12.75">
      <c r="A5" s="41"/>
      <c r="B5" s="49" t="s">
        <v>45</v>
      </c>
      <c r="C5" s="41"/>
      <c r="D5" s="41"/>
      <c r="E5" s="41"/>
      <c r="F5" s="41"/>
      <c r="G5" s="41"/>
      <c r="H5" s="41"/>
      <c r="I5" s="41"/>
      <c r="J5" s="41"/>
      <c r="K5" s="41"/>
    </row>
    <row r="6" spans="1:11" ht="15.75">
      <c r="A6" s="34" t="s">
        <v>5</v>
      </c>
      <c r="B6" s="34" t="s">
        <v>6</v>
      </c>
      <c r="C6" s="34" t="s">
        <v>7</v>
      </c>
      <c r="D6" s="34" t="s">
        <v>8</v>
      </c>
      <c r="E6" s="34" t="s">
        <v>9</v>
      </c>
      <c r="F6" s="34" t="s">
        <v>46</v>
      </c>
      <c r="G6" s="50" t="s">
        <v>10</v>
      </c>
      <c r="H6" s="41"/>
      <c r="I6" s="41"/>
      <c r="J6" s="41"/>
      <c r="K6" s="41"/>
    </row>
    <row r="7" spans="1:11" ht="15.75">
      <c r="A7" s="51"/>
      <c r="B7" s="51">
        <v>16</v>
      </c>
      <c r="C7" s="51">
        <v>16</v>
      </c>
      <c r="D7" s="51"/>
      <c r="E7" s="51"/>
      <c r="F7" s="51">
        <f>A7+B7+C7</f>
        <v>32</v>
      </c>
      <c r="G7" s="52">
        <f>(A7+B7+C7)/3</f>
        <v>10.666666666666666</v>
      </c>
      <c r="H7" s="41"/>
      <c r="I7" s="41"/>
      <c r="J7" s="41"/>
      <c r="K7" s="41"/>
    </row>
    <row r="8" spans="1:11" ht="13.5" thickBot="1">
      <c r="A8" s="44"/>
      <c r="B8" s="44"/>
      <c r="C8" s="44"/>
      <c r="D8" s="44"/>
      <c r="E8" s="44"/>
      <c r="F8" s="44"/>
      <c r="G8" s="41"/>
      <c r="H8" s="41"/>
      <c r="I8" s="41"/>
      <c r="J8" s="41"/>
      <c r="K8" s="41"/>
    </row>
    <row r="9" spans="1:11" ht="38.25">
      <c r="A9" s="53" t="s">
        <v>13</v>
      </c>
      <c r="B9" s="54" t="s">
        <v>16</v>
      </c>
      <c r="C9" s="54" t="s">
        <v>33</v>
      </c>
      <c r="D9" s="55" t="s">
        <v>14</v>
      </c>
      <c r="E9" s="55" t="s">
        <v>49</v>
      </c>
      <c r="F9" s="56" t="s">
        <v>15</v>
      </c>
      <c r="G9" s="41"/>
      <c r="H9" s="41"/>
      <c r="I9" s="41"/>
      <c r="J9" s="41"/>
      <c r="K9" s="41"/>
    </row>
    <row r="10" spans="1:11" ht="12.75">
      <c r="A10" s="57" t="s">
        <v>17</v>
      </c>
      <c r="B10" s="58"/>
      <c r="C10" s="58">
        <v>60</v>
      </c>
      <c r="D10" s="58">
        <v>4</v>
      </c>
      <c r="E10" s="58">
        <f>B10*C10*D10/1000</f>
        <v>0</v>
      </c>
      <c r="F10" s="59">
        <f>E10*30</f>
        <v>0</v>
      </c>
      <c r="G10" s="41"/>
      <c r="H10" s="41"/>
      <c r="I10" s="41"/>
      <c r="J10" s="41"/>
      <c r="K10" s="41"/>
    </row>
    <row r="11" spans="1:11" ht="12.75">
      <c r="A11" s="57" t="s">
        <v>27</v>
      </c>
      <c r="B11" s="58"/>
      <c r="C11" s="58">
        <v>100</v>
      </c>
      <c r="D11" s="58">
        <v>2</v>
      </c>
      <c r="E11" s="58">
        <f>B11*C11*D11/1000</f>
        <v>0</v>
      </c>
      <c r="F11" s="59">
        <f aca="true" t="shared" si="0" ref="F11:F37">E11*30</f>
        <v>0</v>
      </c>
      <c r="G11" s="41"/>
      <c r="H11" s="41"/>
      <c r="I11" s="41"/>
      <c r="J11" s="41"/>
      <c r="K11" s="41"/>
    </row>
    <row r="12" spans="1:11" ht="12.75">
      <c r="A12" s="57" t="s">
        <v>35</v>
      </c>
      <c r="B12" s="58"/>
      <c r="C12" s="58">
        <v>25</v>
      </c>
      <c r="D12" s="58">
        <v>6</v>
      </c>
      <c r="E12" s="58">
        <f aca="true" t="shared" si="1" ref="E12:E37">B12*C12*D12/1000</f>
        <v>0</v>
      </c>
      <c r="F12" s="59">
        <f>E12*30</f>
        <v>0</v>
      </c>
      <c r="G12" s="41"/>
      <c r="H12" s="41"/>
      <c r="I12" s="41"/>
      <c r="J12" s="65"/>
      <c r="K12" s="41"/>
    </row>
    <row r="13" spans="1:11" ht="12.75">
      <c r="A13" s="57" t="s">
        <v>50</v>
      </c>
      <c r="B13" s="58"/>
      <c r="C13" s="58">
        <v>90</v>
      </c>
      <c r="D13" s="58">
        <v>17</v>
      </c>
      <c r="E13" s="58">
        <f t="shared" si="1"/>
        <v>0</v>
      </c>
      <c r="F13" s="59">
        <f>E13*30</f>
        <v>0</v>
      </c>
      <c r="G13" s="41"/>
      <c r="H13" s="41"/>
      <c r="I13" s="41"/>
      <c r="J13" s="65"/>
      <c r="K13" s="41"/>
    </row>
    <row r="14" spans="1:11" ht="12.75">
      <c r="A14" s="57" t="s">
        <v>51</v>
      </c>
      <c r="B14" s="58"/>
      <c r="C14" s="58">
        <v>180</v>
      </c>
      <c r="D14" s="58">
        <v>4</v>
      </c>
      <c r="E14" s="58">
        <f t="shared" si="1"/>
        <v>0</v>
      </c>
      <c r="F14" s="59">
        <v>0</v>
      </c>
      <c r="G14" s="41"/>
      <c r="H14" s="41"/>
      <c r="I14" s="41"/>
      <c r="J14" s="65"/>
      <c r="K14" s="41"/>
    </row>
    <row r="15" spans="1:11" ht="12.75">
      <c r="A15" s="57" t="s">
        <v>18</v>
      </c>
      <c r="B15" s="58"/>
      <c r="C15" s="58">
        <v>1000</v>
      </c>
      <c r="D15" s="58">
        <v>2</v>
      </c>
      <c r="E15" s="58">
        <f t="shared" si="1"/>
        <v>0</v>
      </c>
      <c r="F15" s="59">
        <f t="shared" si="0"/>
        <v>0</v>
      </c>
      <c r="G15" s="41"/>
      <c r="H15" s="41"/>
      <c r="I15" s="41"/>
      <c r="J15" s="65"/>
      <c r="K15" s="41"/>
    </row>
    <row r="16" spans="1:11" ht="12.75">
      <c r="A16" s="57" t="s">
        <v>32</v>
      </c>
      <c r="B16" s="58"/>
      <c r="C16" s="58">
        <v>200</v>
      </c>
      <c r="D16" s="58">
        <v>24</v>
      </c>
      <c r="E16" s="58">
        <f t="shared" si="1"/>
        <v>0</v>
      </c>
      <c r="F16" s="59">
        <f t="shared" si="0"/>
        <v>0</v>
      </c>
      <c r="G16" s="41"/>
      <c r="H16" s="41"/>
      <c r="I16" s="41"/>
      <c r="J16" s="65"/>
      <c r="K16" s="41"/>
    </row>
    <row r="17" spans="1:11" ht="12.75">
      <c r="A17" s="57" t="s">
        <v>28</v>
      </c>
      <c r="B17" s="58"/>
      <c r="C17" s="58">
        <v>450</v>
      </c>
      <c r="D17" s="58">
        <v>8</v>
      </c>
      <c r="E17" s="58">
        <f t="shared" si="1"/>
        <v>0</v>
      </c>
      <c r="F17" s="59">
        <f t="shared" si="0"/>
        <v>0</v>
      </c>
      <c r="G17" s="41"/>
      <c r="H17" s="41"/>
      <c r="I17" s="41"/>
      <c r="J17" s="41"/>
      <c r="K17" s="41"/>
    </row>
    <row r="18" spans="1:11" ht="12.75">
      <c r="A18" s="57" t="s">
        <v>29</v>
      </c>
      <c r="B18" s="58"/>
      <c r="C18" s="58">
        <v>580</v>
      </c>
      <c r="D18" s="58">
        <v>8</v>
      </c>
      <c r="E18" s="58">
        <f t="shared" si="1"/>
        <v>0</v>
      </c>
      <c r="F18" s="59">
        <f t="shared" si="0"/>
        <v>0</v>
      </c>
      <c r="G18" s="41"/>
      <c r="H18" s="41"/>
      <c r="I18" s="41"/>
      <c r="J18" s="41"/>
      <c r="K18" s="41"/>
    </row>
    <row r="19" spans="1:11" ht="12.75">
      <c r="A19" s="57" t="s">
        <v>19</v>
      </c>
      <c r="B19" s="58"/>
      <c r="C19" s="58">
        <v>150</v>
      </c>
      <c r="D19" s="58">
        <v>6</v>
      </c>
      <c r="E19" s="58">
        <f t="shared" si="1"/>
        <v>0</v>
      </c>
      <c r="F19" s="59">
        <f t="shared" si="0"/>
        <v>0</v>
      </c>
      <c r="G19" s="41"/>
      <c r="H19" s="41"/>
      <c r="I19" s="41"/>
      <c r="J19" s="41"/>
      <c r="K19" s="41"/>
    </row>
    <row r="20" spans="1:11" ht="12.75">
      <c r="A20" s="57" t="s">
        <v>31</v>
      </c>
      <c r="B20" s="58"/>
      <c r="C20" s="58">
        <v>125</v>
      </c>
      <c r="D20" s="58">
        <v>0.1</v>
      </c>
      <c r="E20" s="58">
        <f t="shared" si="1"/>
        <v>0</v>
      </c>
      <c r="F20" s="59">
        <f t="shared" si="0"/>
        <v>0</v>
      </c>
      <c r="G20" s="41"/>
      <c r="H20" s="41"/>
      <c r="I20" s="41"/>
      <c r="J20" s="41"/>
      <c r="K20" s="41"/>
    </row>
    <row r="21" spans="1:11" ht="12.75">
      <c r="A21" s="57" t="s">
        <v>30</v>
      </c>
      <c r="B21" s="58"/>
      <c r="C21" s="58">
        <v>300</v>
      </c>
      <c r="D21" s="58">
        <v>0.2</v>
      </c>
      <c r="E21" s="58">
        <f t="shared" si="1"/>
        <v>0</v>
      </c>
      <c r="F21" s="59">
        <f t="shared" si="0"/>
        <v>0</v>
      </c>
      <c r="G21" s="41"/>
      <c r="H21" s="41"/>
      <c r="I21" s="41"/>
      <c r="J21" s="41"/>
      <c r="K21" s="41"/>
    </row>
    <row r="22" spans="1:11" ht="12.75">
      <c r="A22" s="57" t="s">
        <v>40</v>
      </c>
      <c r="B22" s="58"/>
      <c r="C22" s="58">
        <v>200</v>
      </c>
      <c r="D22" s="58">
        <v>1</v>
      </c>
      <c r="E22" s="58">
        <f t="shared" si="1"/>
        <v>0</v>
      </c>
      <c r="F22" s="59">
        <f t="shared" si="0"/>
        <v>0</v>
      </c>
      <c r="G22" s="41"/>
      <c r="H22" s="41"/>
      <c r="I22" s="41"/>
      <c r="J22" s="41"/>
      <c r="K22" s="41"/>
    </row>
    <row r="23" spans="1:11" ht="12.75">
      <c r="A23" s="57" t="s">
        <v>20</v>
      </c>
      <c r="B23" s="58"/>
      <c r="C23" s="58">
        <v>250</v>
      </c>
      <c r="D23" s="58">
        <v>1</v>
      </c>
      <c r="E23" s="58">
        <f t="shared" si="1"/>
        <v>0</v>
      </c>
      <c r="F23" s="59">
        <f t="shared" si="0"/>
        <v>0</v>
      </c>
      <c r="G23" s="41"/>
      <c r="H23" s="41"/>
      <c r="I23" s="41"/>
      <c r="J23" s="41"/>
      <c r="K23" s="41"/>
    </row>
    <row r="24" spans="1:11" ht="12.75">
      <c r="A24" s="57" t="s">
        <v>21</v>
      </c>
      <c r="B24" s="58"/>
      <c r="C24" s="58">
        <v>500</v>
      </c>
      <c r="D24" s="58">
        <v>0.5</v>
      </c>
      <c r="E24" s="58">
        <f t="shared" si="1"/>
        <v>0</v>
      </c>
      <c r="F24" s="59">
        <f t="shared" si="0"/>
        <v>0</v>
      </c>
      <c r="G24" s="41"/>
      <c r="H24" s="41"/>
      <c r="I24" s="41"/>
      <c r="J24" s="41"/>
      <c r="K24" s="41"/>
    </row>
    <row r="25" spans="1:11" ht="12.75">
      <c r="A25" s="57" t="s">
        <v>34</v>
      </c>
      <c r="B25" s="58"/>
      <c r="C25" s="58">
        <v>250</v>
      </c>
      <c r="D25" s="58">
        <v>2</v>
      </c>
      <c r="E25" s="58">
        <f t="shared" si="1"/>
        <v>0</v>
      </c>
      <c r="F25" s="59">
        <f t="shared" si="0"/>
        <v>0</v>
      </c>
      <c r="G25" s="41"/>
      <c r="H25" s="41"/>
      <c r="I25" s="41"/>
      <c r="J25" s="41"/>
      <c r="K25" s="41"/>
    </row>
    <row r="26" spans="1:11" ht="12.75">
      <c r="A26" s="57" t="s">
        <v>22</v>
      </c>
      <c r="B26" s="58"/>
      <c r="C26" s="58">
        <v>1450</v>
      </c>
      <c r="D26" s="58">
        <v>1</v>
      </c>
      <c r="E26" s="58">
        <f t="shared" si="1"/>
        <v>0</v>
      </c>
      <c r="F26" s="59">
        <f t="shared" si="0"/>
        <v>0</v>
      </c>
      <c r="G26" s="41"/>
      <c r="H26" s="41"/>
      <c r="I26" s="41"/>
      <c r="J26" s="41"/>
      <c r="K26" s="41"/>
    </row>
    <row r="27" spans="1:11" ht="12.75">
      <c r="A27" s="57" t="s">
        <v>23</v>
      </c>
      <c r="B27" s="58"/>
      <c r="C27" s="58">
        <v>600</v>
      </c>
      <c r="D27" s="58">
        <v>0.5</v>
      </c>
      <c r="E27" s="58">
        <f t="shared" si="1"/>
        <v>0</v>
      </c>
      <c r="F27" s="59">
        <f t="shared" si="0"/>
        <v>0</v>
      </c>
      <c r="G27" s="41"/>
      <c r="H27" s="41"/>
      <c r="I27" s="41"/>
      <c r="J27" s="41"/>
      <c r="K27" s="41"/>
    </row>
    <row r="28" spans="1:11" ht="12.75">
      <c r="A28" s="57" t="s">
        <v>24</v>
      </c>
      <c r="B28" s="58"/>
      <c r="C28" s="58">
        <v>1100</v>
      </c>
      <c r="D28" s="58">
        <v>0.2</v>
      </c>
      <c r="E28" s="58">
        <f t="shared" si="1"/>
        <v>0</v>
      </c>
      <c r="F28" s="59">
        <f t="shared" si="0"/>
        <v>0</v>
      </c>
      <c r="G28" s="41"/>
      <c r="H28" s="41"/>
      <c r="I28" s="41"/>
      <c r="J28" s="41"/>
      <c r="K28" s="41"/>
    </row>
    <row r="29" spans="1:11" ht="12.75">
      <c r="A29" s="57" t="s">
        <v>25</v>
      </c>
      <c r="B29" s="58"/>
      <c r="C29" s="58">
        <v>350</v>
      </c>
      <c r="D29" s="58">
        <v>8</v>
      </c>
      <c r="E29" s="58">
        <f t="shared" si="1"/>
        <v>0</v>
      </c>
      <c r="F29" s="59">
        <f>E29*30</f>
        <v>0</v>
      </c>
      <c r="G29" s="41"/>
      <c r="H29" s="41"/>
      <c r="I29" s="41"/>
      <c r="J29" s="41"/>
      <c r="K29" s="41"/>
    </row>
    <row r="30" spans="1:11" ht="12.75">
      <c r="A30" s="60" t="s">
        <v>47</v>
      </c>
      <c r="B30" s="61"/>
      <c r="C30" s="61">
        <v>1200</v>
      </c>
      <c r="D30" s="61">
        <v>2</v>
      </c>
      <c r="E30" s="58">
        <f t="shared" si="1"/>
        <v>0</v>
      </c>
      <c r="F30" s="59">
        <f t="shared" si="0"/>
        <v>0</v>
      </c>
      <c r="G30" s="41"/>
      <c r="H30" s="41"/>
      <c r="I30" s="41"/>
      <c r="J30" s="41"/>
      <c r="K30" s="41"/>
    </row>
    <row r="31" spans="1:11" ht="13.5" customHeight="1">
      <c r="A31" s="60" t="s">
        <v>48</v>
      </c>
      <c r="B31" s="61"/>
      <c r="C31" s="61">
        <v>150</v>
      </c>
      <c r="D31" s="61">
        <v>2</v>
      </c>
      <c r="E31" s="58">
        <f t="shared" si="1"/>
        <v>0</v>
      </c>
      <c r="F31" s="59">
        <f t="shared" si="0"/>
        <v>0</v>
      </c>
      <c r="G31" s="41"/>
      <c r="H31" s="41"/>
      <c r="I31" s="41"/>
      <c r="J31" s="41"/>
      <c r="K31" s="41"/>
    </row>
    <row r="32" spans="1:11" ht="12.75">
      <c r="A32" s="60" t="s">
        <v>44</v>
      </c>
      <c r="B32" s="61"/>
      <c r="C32" s="61">
        <v>800</v>
      </c>
      <c r="D32" s="61">
        <v>1</v>
      </c>
      <c r="E32" s="58">
        <f t="shared" si="1"/>
        <v>0</v>
      </c>
      <c r="F32" s="59">
        <f t="shared" si="0"/>
        <v>0</v>
      </c>
      <c r="G32" s="41"/>
      <c r="H32" s="41"/>
      <c r="I32" s="41"/>
      <c r="J32" s="41"/>
      <c r="K32" s="41"/>
    </row>
    <row r="33" spans="1:11" ht="12.75">
      <c r="A33" s="60" t="s">
        <v>41</v>
      </c>
      <c r="B33" s="61"/>
      <c r="C33" s="61">
        <v>1250</v>
      </c>
      <c r="D33" s="61">
        <v>3</v>
      </c>
      <c r="E33" s="58">
        <f t="shared" si="1"/>
        <v>0</v>
      </c>
      <c r="F33" s="59">
        <f t="shared" si="0"/>
        <v>0</v>
      </c>
      <c r="G33" s="41"/>
      <c r="H33" s="41"/>
      <c r="I33" s="41"/>
      <c r="J33" s="41"/>
      <c r="K33" s="41"/>
    </row>
    <row r="34" spans="1:11" ht="12.75">
      <c r="A34" s="60" t="s">
        <v>42</v>
      </c>
      <c r="B34" s="61"/>
      <c r="C34" s="61">
        <v>1850</v>
      </c>
      <c r="D34" s="61">
        <v>24</v>
      </c>
      <c r="E34" s="58">
        <f t="shared" si="1"/>
        <v>0</v>
      </c>
      <c r="F34" s="59">
        <f t="shared" si="0"/>
        <v>0</v>
      </c>
      <c r="G34" s="41"/>
      <c r="H34" s="41"/>
      <c r="I34" s="41"/>
      <c r="J34" s="41"/>
      <c r="K34" s="41"/>
    </row>
    <row r="35" spans="1:11" ht="12.75">
      <c r="A35" s="60" t="s">
        <v>56</v>
      </c>
      <c r="B35" s="61"/>
      <c r="C35" s="61">
        <v>5000</v>
      </c>
      <c r="D35" s="61">
        <v>24</v>
      </c>
      <c r="E35" s="58">
        <f t="shared" si="1"/>
        <v>0</v>
      </c>
      <c r="F35" s="59">
        <f>E35*30</f>
        <v>0</v>
      </c>
      <c r="G35" s="41"/>
      <c r="H35" s="41"/>
      <c r="I35" s="41"/>
      <c r="J35" s="41"/>
      <c r="K35" s="41"/>
    </row>
    <row r="36" spans="1:11" ht="12.75">
      <c r="A36" s="60" t="s">
        <v>57</v>
      </c>
      <c r="B36" s="61"/>
      <c r="C36" s="61">
        <v>400</v>
      </c>
      <c r="D36" s="61">
        <v>8</v>
      </c>
      <c r="E36" s="58">
        <f t="shared" si="1"/>
        <v>0</v>
      </c>
      <c r="F36" s="59">
        <f>E36*30</f>
        <v>0</v>
      </c>
      <c r="G36" s="41"/>
      <c r="H36" s="41"/>
      <c r="I36" s="41"/>
      <c r="J36" s="41"/>
      <c r="K36" s="41"/>
    </row>
    <row r="37" spans="1:11" ht="12.75">
      <c r="A37" s="60" t="s">
        <v>43</v>
      </c>
      <c r="B37" s="61"/>
      <c r="C37" s="61">
        <v>2820</v>
      </c>
      <c r="D37" s="61">
        <v>3</v>
      </c>
      <c r="E37" s="58">
        <f t="shared" si="1"/>
        <v>0</v>
      </c>
      <c r="F37" s="59">
        <f t="shared" si="0"/>
        <v>0</v>
      </c>
      <c r="G37" s="41"/>
      <c r="H37" s="41"/>
      <c r="I37" s="41"/>
      <c r="J37" s="41"/>
      <c r="K37" s="41"/>
    </row>
    <row r="38" spans="1:11" ht="13.5" thickBot="1">
      <c r="A38" s="62" t="s">
        <v>26</v>
      </c>
      <c r="B38" s="63"/>
      <c r="C38" s="63"/>
      <c r="D38" s="63"/>
      <c r="E38" s="63"/>
      <c r="F38" s="64">
        <f>SUM(F10:F37)</f>
        <v>0</v>
      </c>
      <c r="G38" s="41"/>
      <c r="H38" s="41"/>
      <c r="I38" s="41"/>
      <c r="J38" s="41"/>
      <c r="K38" s="41"/>
    </row>
    <row r="41" spans="1:2" ht="12.75">
      <c r="A41" t="s">
        <v>58</v>
      </c>
      <c r="B41" s="25">
        <v>441.45</v>
      </c>
    </row>
    <row r="42" spans="1:2" ht="12.75">
      <c r="A42" t="s">
        <v>59</v>
      </c>
      <c r="B42" s="25">
        <f>J3*B41</f>
        <v>1271376</v>
      </c>
    </row>
    <row r="44" ht="12.75">
      <c r="A44" t="s">
        <v>60</v>
      </c>
    </row>
    <row r="45" ht="12.75">
      <c r="A45" t="s">
        <v>61</v>
      </c>
    </row>
    <row r="49" ht="12.75">
      <c r="A49" t="s">
        <v>62</v>
      </c>
    </row>
    <row r="50" ht="12.75">
      <c r="A50" t="s">
        <v>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Departamento: Guaviare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</dc:creator>
  <cp:keywords/>
  <dc:description/>
  <cp:lastModifiedBy>Elber Moreno Paredes</cp:lastModifiedBy>
  <cp:lastPrinted>2011-08-29T22:41:14Z</cp:lastPrinted>
  <dcterms:created xsi:type="dcterms:W3CDTF">2008-02-29T14:16:47Z</dcterms:created>
  <dcterms:modified xsi:type="dcterms:W3CDTF">2011-08-29T23:32:00Z</dcterms:modified>
  <cp:category/>
  <cp:version/>
  <cp:contentType/>
  <cp:contentStatus/>
</cp:coreProperties>
</file>